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lerk\Desktop\Drafts and Reviews\"/>
    </mc:Choice>
  </mc:AlternateContent>
  <xr:revisionPtr revIDLastSave="0" documentId="8_{5E52C9FF-C861-4A9E-A536-E32A0573DDAD}" xr6:coauthVersionLast="45" xr6:coauthVersionMax="45" xr10:uidLastSave="{00000000-0000-0000-0000-000000000000}"/>
  <bookViews>
    <workbookView xWindow="-120" yWindow="-120" windowWidth="29040" windowHeight="15840" activeTab="1" xr2:uid="{58EC352C-3100-4CCE-8D26-03DA9BD34F55}"/>
  </bookViews>
  <sheets>
    <sheet name="GIS Data Summary" sheetId="1" r:id="rId1"/>
    <sheet name="Bar Grap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4" i="1"/>
  <c r="B23" i="1"/>
  <c r="A24" i="1"/>
  <c r="A23" i="1"/>
  <c r="A22" i="1"/>
</calcChain>
</file>

<file path=xl/sharedStrings.xml><?xml version="1.0" encoding="utf-8"?>
<sst xmlns="http://schemas.openxmlformats.org/spreadsheetml/2006/main" count="69" uniqueCount="22">
  <si>
    <t>Parcel Number</t>
  </si>
  <si>
    <t>Acres</t>
  </si>
  <si>
    <t>Zoning</t>
  </si>
  <si>
    <t>House Y/N</t>
  </si>
  <si>
    <t>Sale Price</t>
  </si>
  <si>
    <t>Year of Sale</t>
  </si>
  <si>
    <t>R1-6</t>
  </si>
  <si>
    <t>N</t>
  </si>
  <si>
    <t>Y</t>
  </si>
  <si>
    <t>R-18</t>
  </si>
  <si>
    <t xml:space="preserve">District </t>
  </si>
  <si>
    <t>R1-5</t>
  </si>
  <si>
    <t>Average Sale Price Per Zone</t>
  </si>
  <si>
    <t>Assessor Land Value Per Acre</t>
  </si>
  <si>
    <t>Average Price Per Acre Per Zone</t>
  </si>
  <si>
    <t>2020 Assessed Land Value</t>
  </si>
  <si>
    <t xml:space="preserve"> </t>
  </si>
  <si>
    <t>R-5</t>
  </si>
  <si>
    <t xml:space="preserve">Comps taken from Clark County GIS, Sales Searches in District 7 with competing neighborhoods. </t>
  </si>
  <si>
    <t>Average Sale Price</t>
  </si>
  <si>
    <t>Average Price Per Acre</t>
  </si>
  <si>
    <t>Assesssor Land Value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</si>
</sst>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3"/>
      <color theme="1"/>
      <name val="Gill Sans MT"/>
      <family val="2"/>
    </font>
    <font>
      <sz val="13"/>
      <color rgb="FFFF0000"/>
      <name val="Gill Sans MT"/>
      <family val="2"/>
    </font>
    <font>
      <i/>
      <sz val="13"/>
      <color theme="1"/>
      <name val="Gill Sans MT"/>
      <family val="2"/>
    </font>
    <font>
      <b/>
      <i/>
      <sz val="13"/>
      <color theme="1"/>
      <name val="Gill Sans MT"/>
      <family val="2"/>
    </font>
    <font>
      <b/>
      <sz val="13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4" fontId="2" fillId="0" borderId="0" xfId="0" applyNumberFormat="1" applyFont="1"/>
    <xf numFmtId="0" fontId="3" fillId="0" borderId="0" xfId="0" applyFont="1"/>
    <xf numFmtId="44" fontId="2" fillId="0" borderId="0" xfId="0" applyNumberFormat="1" applyFont="1" applyFill="1" applyBorder="1"/>
    <xf numFmtId="44" fontId="2" fillId="0" borderId="0" xfId="1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5" fillId="0" borderId="0" xfId="0" applyFont="1" applyAlignment="1">
      <alignment horizontal="center"/>
    </xf>
    <xf numFmtId="44" fontId="4" fillId="0" borderId="0" xfId="1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 applyFill="1"/>
    <xf numFmtId="2" fontId="4" fillId="0" borderId="0" xfId="0" applyNumberFormat="1" applyFont="1" applyFill="1"/>
    <xf numFmtId="44" fontId="4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4" fontId="6" fillId="2" borderId="0" xfId="0" applyNumberFormat="1" applyFont="1" applyFill="1" applyBorder="1"/>
    <xf numFmtId="44" fontId="6" fillId="2" borderId="0" xfId="1" applyFont="1" applyFill="1"/>
    <xf numFmtId="44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44" fontId="6" fillId="3" borderId="0" xfId="0" applyNumberFormat="1" applyFont="1" applyFill="1" applyBorder="1"/>
    <xf numFmtId="44" fontId="6" fillId="3" borderId="0" xfId="0" applyNumberFormat="1" applyFont="1" applyFill="1"/>
    <xf numFmtId="0" fontId="7" fillId="3" borderId="0" xfId="0" applyFont="1" applyFill="1"/>
    <xf numFmtId="44" fontId="6" fillId="4" borderId="0" xfId="0" applyNumberFormat="1" applyFont="1" applyFill="1" applyBorder="1"/>
    <xf numFmtId="44" fontId="6" fillId="4" borderId="0" xfId="1" applyFont="1" applyFill="1"/>
    <xf numFmtId="44" fontId="6" fillId="4" borderId="0" xfId="0" applyNumberFormat="1" applyFont="1" applyFill="1"/>
    <xf numFmtId="0" fontId="7" fillId="4" borderId="0" xfId="0" applyFont="1" applyFill="1"/>
    <xf numFmtId="44" fontId="4" fillId="0" borderId="0" xfId="1" applyFont="1" applyAlignment="1">
      <alignment horizontal="center"/>
    </xf>
    <xf numFmtId="0" fontId="4" fillId="5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3"/>
        <name val="Gill Sans MT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rgbClr val="002060"/>
                </a:solidFill>
              </a:rPr>
              <a:t>PIF District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Graph'!$Q$10</c:f>
              <c:strCache>
                <c:ptCount val="1"/>
                <c:pt idx="0">
                  <c:v>Average Sale Price Per Zone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'Bar Graph'!$R$9:$T$9</c:f>
              <c:strCache>
                <c:ptCount val="3"/>
                <c:pt idx="0">
                  <c:v> R1-6 </c:v>
                </c:pt>
                <c:pt idx="1">
                  <c:v> R-18 </c:v>
                </c:pt>
                <c:pt idx="2">
                  <c:v> R1-5 </c:v>
                </c:pt>
              </c:strCache>
            </c:strRef>
          </c:cat>
          <c:val>
            <c:numRef>
              <c:f>'Bar Graph'!$R$10:$T$10</c:f>
              <c:numCache>
                <c:formatCode>_("$"* #,##0.00_);_("$"* \(#,##0.00\);_("$"* "-"??_);_(@_)</c:formatCode>
                <c:ptCount val="3"/>
                <c:pt idx="0">
                  <c:v>928540</c:v>
                </c:pt>
                <c:pt idx="1">
                  <c:v>415000</c:v>
                </c:pt>
                <c:pt idx="2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F-4DE2-875A-129A37744332}"/>
            </c:ext>
          </c:extLst>
        </c:ser>
        <c:ser>
          <c:idx val="1"/>
          <c:order val="1"/>
          <c:tx>
            <c:strRef>
              <c:f>'Bar Graph'!$Q$11</c:f>
              <c:strCache>
                <c:ptCount val="1"/>
                <c:pt idx="0">
                  <c:v>Average Price Per Acre Per Zone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Graph'!$R$9:$T$9</c:f>
              <c:strCache>
                <c:ptCount val="3"/>
                <c:pt idx="0">
                  <c:v> R1-6 </c:v>
                </c:pt>
                <c:pt idx="1">
                  <c:v> R-18 </c:v>
                </c:pt>
                <c:pt idx="2">
                  <c:v> R1-5 </c:v>
                </c:pt>
              </c:strCache>
            </c:strRef>
          </c:cat>
          <c:val>
            <c:numRef>
              <c:f>'Bar Graph'!$R$11:$T$11</c:f>
              <c:numCache>
                <c:formatCode>_("$"* #,##0.00_);_("$"* \(#,##0.00\);_("$"* "-"??_);_(@_)</c:formatCode>
                <c:ptCount val="3"/>
                <c:pt idx="0">
                  <c:v>492855.62632696389</c:v>
                </c:pt>
                <c:pt idx="1">
                  <c:v>238505.75</c:v>
                </c:pt>
                <c:pt idx="2">
                  <c:v>576368.88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F-4DE2-875A-129A37744332}"/>
            </c:ext>
          </c:extLst>
        </c:ser>
        <c:ser>
          <c:idx val="2"/>
          <c:order val="2"/>
          <c:tx>
            <c:strRef>
              <c:f>'Bar Graph'!$Q$12</c:f>
              <c:strCache>
                <c:ptCount val="1"/>
                <c:pt idx="0">
                  <c:v>Assesssor Land Value Per Acre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'Bar Graph'!$R$9:$T$9</c:f>
              <c:strCache>
                <c:ptCount val="3"/>
                <c:pt idx="0">
                  <c:v> R1-6 </c:v>
                </c:pt>
                <c:pt idx="1">
                  <c:v> R-18 </c:v>
                </c:pt>
                <c:pt idx="2">
                  <c:v> R1-5 </c:v>
                </c:pt>
              </c:strCache>
            </c:strRef>
          </c:cat>
          <c:val>
            <c:numRef>
              <c:f>'Bar Graph'!$R$12:$T$12</c:f>
              <c:numCache>
                <c:formatCode>_("$"* #,##0.00_);_("$"* \(#,##0.00\);_("$"* "-"??_);_(@_)</c:formatCode>
                <c:ptCount val="3"/>
                <c:pt idx="0">
                  <c:v>214795.51</c:v>
                </c:pt>
                <c:pt idx="1">
                  <c:v>215327.59</c:v>
                </c:pt>
                <c:pt idx="2">
                  <c:v>265354.53000000003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F-4DE2-875A-129A37744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054328"/>
        <c:axId val="622052688"/>
      </c:barChart>
      <c:catAx>
        <c:axId val="62205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52688"/>
        <c:crosses val="autoZero"/>
        <c:auto val="1"/>
        <c:lblAlgn val="ctr"/>
        <c:lblOffset val="100"/>
        <c:noMultiLvlLbl val="0"/>
      </c:catAx>
      <c:valAx>
        <c:axId val="62205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5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15</xdr:col>
      <xdr:colOff>400050</xdr:colOff>
      <xdr:row>29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4BF6AD-A2F5-4B4C-8656-81639F266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A812BB-7CF4-4018-B856-70EB11045EE1}" name="Table2" displayName="Table2" ref="A1:H19" totalsRowShown="0" headerRowDxfId="9" dataDxfId="8">
  <autoFilter ref="A1:H19" xr:uid="{03D3DA47-578F-4130-96B0-73FD9C1FF4F2}"/>
  <tableColumns count="8">
    <tableColumn id="1" xr3:uid="{F1D95D9E-87DE-4ED1-B6FE-721184672D22}" name="Parcel Number" dataDxfId="7"/>
    <tableColumn id="2" xr3:uid="{6716133B-1694-48D3-BBDA-585454A0CD05}" name="Acres" dataDxfId="6"/>
    <tableColumn id="3" xr3:uid="{F9E19003-70CA-4C25-8FE7-3DC971956275}" name="Zoning" dataDxfId="5"/>
    <tableColumn id="4" xr3:uid="{EE96D97E-A084-4EFC-9673-DC4BEE1F3D20}" name="Year of Sale" dataDxfId="4"/>
    <tableColumn id="5" xr3:uid="{EA61AB0A-A82D-49D0-8368-B1DD5834294A}" name="Sale Price" dataDxfId="3" dataCellStyle="Currency"/>
    <tableColumn id="7" xr3:uid="{F8DDC555-C36C-4CA9-B875-51C32026C3F1}" name="2020 Assessed Land Value" dataDxfId="2"/>
    <tableColumn id="8" xr3:uid="{B926B9C4-4693-4132-9644-E9DC2063F718}" name="House Y/N" dataDxfId="1"/>
    <tableColumn id="9" xr3:uid="{C83A5C45-FCCE-46F3-B77D-D7947AF440FC}" name="District 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B1F9-F88A-45F2-8F5C-19D71BAC42D0}">
  <dimension ref="A1:H36"/>
  <sheetViews>
    <sheetView workbookViewId="0">
      <selection activeCell="H32" sqref="H32"/>
    </sheetView>
  </sheetViews>
  <sheetFormatPr defaultRowHeight="21" x14ac:dyDescent="0.45"/>
  <cols>
    <col min="1" max="1" width="33.140625" style="7" bestFit="1" customWidth="1"/>
    <col min="2" max="2" width="15.7109375" style="7" customWidth="1"/>
    <col min="3" max="3" width="19.85546875" style="7" customWidth="1"/>
    <col min="4" max="4" width="20" style="7" customWidth="1"/>
    <col min="5" max="5" width="17.5703125" style="7" customWidth="1"/>
    <col min="6" max="6" width="36.7109375" style="7" customWidth="1"/>
    <col min="7" max="7" width="17.140625" style="7" customWidth="1"/>
    <col min="8" max="8" width="15.7109375" style="7" customWidth="1"/>
    <col min="9" max="16384" width="9.140625" style="7"/>
  </cols>
  <sheetData>
    <row r="1" spans="1:8" x14ac:dyDescent="0.45">
      <c r="A1" s="12" t="s">
        <v>0</v>
      </c>
      <c r="B1" s="12" t="s">
        <v>1</v>
      </c>
      <c r="C1" s="12" t="s">
        <v>2</v>
      </c>
      <c r="D1" s="12" t="s">
        <v>5</v>
      </c>
      <c r="E1" s="12" t="s">
        <v>4</v>
      </c>
      <c r="F1" s="12" t="s">
        <v>15</v>
      </c>
      <c r="G1" s="12" t="s">
        <v>3</v>
      </c>
      <c r="H1" s="12" t="s">
        <v>10</v>
      </c>
    </row>
    <row r="2" spans="1:8" x14ac:dyDescent="0.45">
      <c r="A2" s="8">
        <v>149847000</v>
      </c>
      <c r="B2" s="8">
        <v>2.09</v>
      </c>
      <c r="C2" s="8" t="s">
        <v>6</v>
      </c>
      <c r="D2" s="8"/>
      <c r="E2" s="9"/>
      <c r="F2" s="9">
        <v>569145</v>
      </c>
      <c r="G2" s="10" t="s">
        <v>7</v>
      </c>
      <c r="H2" s="8">
        <v>7</v>
      </c>
    </row>
    <row r="3" spans="1:8" x14ac:dyDescent="0.45">
      <c r="A3" s="8">
        <v>156505000</v>
      </c>
      <c r="B3" s="8">
        <v>6.05</v>
      </c>
      <c r="C3" s="8" t="s">
        <v>6</v>
      </c>
      <c r="D3" s="8"/>
      <c r="E3" s="9"/>
      <c r="F3" s="9">
        <v>1259982</v>
      </c>
      <c r="G3" s="10" t="s">
        <v>8</v>
      </c>
      <c r="H3" s="8">
        <v>7</v>
      </c>
    </row>
    <row r="4" spans="1:8" x14ac:dyDescent="0.45">
      <c r="A4" s="8">
        <v>160717000</v>
      </c>
      <c r="B4" s="8">
        <v>8.19</v>
      </c>
      <c r="C4" s="8" t="s">
        <v>9</v>
      </c>
      <c r="D4" s="8"/>
      <c r="E4" s="9"/>
      <c r="F4" s="9">
        <v>2854051</v>
      </c>
      <c r="G4" s="10" t="s">
        <v>7</v>
      </c>
      <c r="H4" s="8">
        <v>7</v>
      </c>
    </row>
    <row r="5" spans="1:8" x14ac:dyDescent="0.45">
      <c r="E5" s="11"/>
      <c r="F5" s="11"/>
      <c r="G5" s="12"/>
    </row>
    <row r="6" spans="1:8" x14ac:dyDescent="0.45">
      <c r="A6" s="7">
        <v>106491000</v>
      </c>
      <c r="B6" s="7">
        <v>3.35</v>
      </c>
      <c r="C6" s="7" t="s">
        <v>6</v>
      </c>
      <c r="D6" s="7">
        <v>2021</v>
      </c>
      <c r="E6" s="11">
        <v>1400000</v>
      </c>
      <c r="F6" s="11">
        <v>754628</v>
      </c>
      <c r="G6" s="12" t="s">
        <v>7</v>
      </c>
      <c r="H6" s="7">
        <v>7</v>
      </c>
    </row>
    <row r="7" spans="1:8" x14ac:dyDescent="0.45">
      <c r="A7" s="7">
        <v>108163000</v>
      </c>
      <c r="B7" s="7">
        <v>2.99</v>
      </c>
      <c r="C7" s="7" t="s">
        <v>6</v>
      </c>
      <c r="D7" s="7">
        <v>2019</v>
      </c>
      <c r="E7" s="11">
        <v>0</v>
      </c>
      <c r="F7" s="11">
        <v>728599</v>
      </c>
      <c r="G7" s="12" t="s">
        <v>7</v>
      </c>
      <c r="H7" s="7">
        <v>7</v>
      </c>
    </row>
    <row r="8" spans="1:8" x14ac:dyDescent="0.45">
      <c r="A8" s="7">
        <v>149740000</v>
      </c>
      <c r="B8" s="7">
        <v>1.76</v>
      </c>
      <c r="C8" s="7" t="s">
        <v>9</v>
      </c>
      <c r="D8" s="7">
        <v>2020</v>
      </c>
      <c r="E8" s="11">
        <v>0</v>
      </c>
      <c r="F8" s="11">
        <v>490689</v>
      </c>
      <c r="G8" s="12" t="s">
        <v>7</v>
      </c>
      <c r="H8" s="7">
        <v>7</v>
      </c>
    </row>
    <row r="9" spans="1:8" x14ac:dyDescent="0.45">
      <c r="A9" s="7">
        <v>156429000</v>
      </c>
      <c r="B9" s="7">
        <v>1.7</v>
      </c>
      <c r="C9" s="7" t="s">
        <v>11</v>
      </c>
      <c r="D9" s="7">
        <v>2020</v>
      </c>
      <c r="E9" s="11">
        <v>1000000</v>
      </c>
      <c r="F9" s="11">
        <v>426519</v>
      </c>
      <c r="G9" s="12" t="s">
        <v>7</v>
      </c>
      <c r="H9" s="7">
        <v>7</v>
      </c>
    </row>
    <row r="10" spans="1:8" x14ac:dyDescent="0.45">
      <c r="A10" s="7">
        <v>156450000</v>
      </c>
      <c r="B10" s="7">
        <v>1.77</v>
      </c>
      <c r="C10" s="7" t="s">
        <v>11</v>
      </c>
      <c r="D10" s="7">
        <v>2020</v>
      </c>
      <c r="E10" s="11">
        <v>1000000</v>
      </c>
      <c r="F10" s="11">
        <v>470848</v>
      </c>
      <c r="G10" s="12" t="s">
        <v>8</v>
      </c>
      <c r="H10" s="7">
        <v>7</v>
      </c>
    </row>
    <row r="11" spans="1:8" x14ac:dyDescent="0.45">
      <c r="A11" s="7">
        <v>156993014</v>
      </c>
      <c r="B11" s="7">
        <v>1.61</v>
      </c>
      <c r="C11" s="7" t="s">
        <v>11</v>
      </c>
      <c r="D11" s="7">
        <v>2020</v>
      </c>
      <c r="E11" s="11">
        <v>0</v>
      </c>
      <c r="F11" s="11">
        <v>450634</v>
      </c>
      <c r="G11" s="12" t="s">
        <v>7</v>
      </c>
      <c r="H11" s="7">
        <v>7</v>
      </c>
    </row>
    <row r="12" spans="1:8" x14ac:dyDescent="0.45">
      <c r="A12" s="7">
        <v>160854000</v>
      </c>
      <c r="B12" s="7">
        <v>1.43</v>
      </c>
      <c r="C12" s="7" t="s">
        <v>9</v>
      </c>
      <c r="D12" s="7">
        <v>2020</v>
      </c>
      <c r="E12" s="11">
        <v>0</v>
      </c>
      <c r="F12" s="11">
        <v>275476</v>
      </c>
      <c r="G12" s="12" t="s">
        <v>8</v>
      </c>
      <c r="H12" s="7">
        <v>7</v>
      </c>
    </row>
    <row r="13" spans="1:8" x14ac:dyDescent="0.45">
      <c r="A13" s="7">
        <v>106260000</v>
      </c>
      <c r="B13" s="7">
        <v>7.74</v>
      </c>
      <c r="C13" s="7" t="s">
        <v>6</v>
      </c>
      <c r="D13" s="7">
        <v>2014</v>
      </c>
      <c r="E13" s="11">
        <v>0</v>
      </c>
      <c r="F13" s="11">
        <v>1127415</v>
      </c>
      <c r="G13" s="12" t="s">
        <v>7</v>
      </c>
      <c r="H13" s="7">
        <v>7</v>
      </c>
    </row>
    <row r="14" spans="1:8" x14ac:dyDescent="0.45">
      <c r="A14" s="7">
        <v>156708000</v>
      </c>
      <c r="B14" s="13">
        <v>3</v>
      </c>
      <c r="C14" s="7" t="s">
        <v>6</v>
      </c>
      <c r="D14" s="7">
        <v>2012</v>
      </c>
      <c r="E14" s="11">
        <v>0</v>
      </c>
      <c r="F14" s="11">
        <v>749423</v>
      </c>
      <c r="G14" s="12" t="s">
        <v>7</v>
      </c>
      <c r="H14" s="7">
        <v>7</v>
      </c>
    </row>
    <row r="15" spans="1:8" x14ac:dyDescent="0.45">
      <c r="A15" s="14">
        <v>106493000</v>
      </c>
      <c r="B15" s="15">
        <v>0.88</v>
      </c>
      <c r="C15" s="14" t="s">
        <v>6</v>
      </c>
      <c r="D15" s="14">
        <v>2021</v>
      </c>
      <c r="E15" s="16">
        <v>1400000</v>
      </c>
      <c r="F15" s="16">
        <v>225263</v>
      </c>
      <c r="G15" s="17" t="s">
        <v>7</v>
      </c>
      <c r="H15" s="14"/>
    </row>
    <row r="16" spans="1:8" x14ac:dyDescent="0.45">
      <c r="A16" s="7">
        <v>106511674</v>
      </c>
      <c r="B16" s="7">
        <v>2.5099999999999998</v>
      </c>
      <c r="C16" s="7" t="s">
        <v>6</v>
      </c>
      <c r="D16" s="7">
        <v>2019</v>
      </c>
      <c r="E16" s="11">
        <v>725000</v>
      </c>
      <c r="F16" s="11">
        <v>656023</v>
      </c>
      <c r="G16" s="12" t="s">
        <v>8</v>
      </c>
      <c r="H16" s="7">
        <v>7</v>
      </c>
    </row>
    <row r="17" spans="1:8" x14ac:dyDescent="0.45">
      <c r="A17" s="7">
        <v>149327000</v>
      </c>
      <c r="B17" s="7">
        <v>0.91</v>
      </c>
      <c r="C17" s="7" t="s">
        <v>6</v>
      </c>
      <c r="D17" s="7">
        <v>2021</v>
      </c>
      <c r="E17" s="11">
        <v>507700</v>
      </c>
      <c r="F17" s="11">
        <v>231224</v>
      </c>
      <c r="G17" s="12" t="s">
        <v>8</v>
      </c>
      <c r="H17" s="7">
        <v>7</v>
      </c>
    </row>
    <row r="18" spans="1:8" x14ac:dyDescent="0.45">
      <c r="A18" s="7">
        <v>150005000</v>
      </c>
      <c r="B18" s="7">
        <v>1.74</v>
      </c>
      <c r="C18" s="7" t="s">
        <v>9</v>
      </c>
      <c r="D18" s="7">
        <v>2016</v>
      </c>
      <c r="E18" s="11">
        <v>415000</v>
      </c>
      <c r="F18" s="11">
        <v>295400</v>
      </c>
      <c r="G18" s="12" t="s">
        <v>8</v>
      </c>
      <c r="H18" s="7">
        <v>7</v>
      </c>
    </row>
    <row r="19" spans="1:8" x14ac:dyDescent="0.45">
      <c r="A19" s="7">
        <v>161009000</v>
      </c>
      <c r="B19" s="7">
        <v>1.77</v>
      </c>
      <c r="C19" s="7" t="s">
        <v>6</v>
      </c>
      <c r="D19" s="7">
        <v>2018</v>
      </c>
      <c r="E19" s="11">
        <v>610000</v>
      </c>
      <c r="F19" s="11">
        <v>499941</v>
      </c>
      <c r="G19" s="12" t="s">
        <v>7</v>
      </c>
      <c r="H19" s="7">
        <v>7</v>
      </c>
    </row>
    <row r="20" spans="1:8" x14ac:dyDescent="0.45">
      <c r="E20" s="11"/>
      <c r="F20" s="11"/>
      <c r="G20" s="12"/>
    </row>
    <row r="21" spans="1:8" x14ac:dyDescent="0.45">
      <c r="A21" s="18" t="s">
        <v>6</v>
      </c>
      <c r="B21" s="12" t="s">
        <v>9</v>
      </c>
      <c r="C21" s="12" t="s">
        <v>11</v>
      </c>
    </row>
    <row r="22" spans="1:8" x14ac:dyDescent="0.45">
      <c r="A22" s="20">
        <f>SUM(E6+E15+E16+E17+E19)/5</f>
        <v>928540</v>
      </c>
      <c r="B22" s="21">
        <v>415000</v>
      </c>
      <c r="C22" s="22">
        <f>SUM(E9+E10)/2</f>
        <v>1000000</v>
      </c>
      <c r="D22" s="23" t="s">
        <v>12</v>
      </c>
      <c r="E22" s="24"/>
      <c r="F22" s="33" t="s">
        <v>18</v>
      </c>
      <c r="G22" s="33"/>
      <c r="H22" s="33"/>
    </row>
    <row r="23" spans="1:8" x14ac:dyDescent="0.45">
      <c r="A23" s="28">
        <f>SUM(E6+E15+E16+E17+E19)/(B6+B15+B16+B17+B19)</f>
        <v>492855.62632696389</v>
      </c>
      <c r="B23" s="29">
        <f>E18/B18</f>
        <v>238505.74712643679</v>
      </c>
      <c r="C23" s="30">
        <f>SUM(E9+E10)/(B9+B10)</f>
        <v>576368.8760806917</v>
      </c>
      <c r="D23" s="31" t="s">
        <v>14</v>
      </c>
      <c r="E23" s="31"/>
      <c r="F23" s="33"/>
      <c r="G23" s="33"/>
      <c r="H23" s="33"/>
    </row>
    <row r="24" spans="1:8" x14ac:dyDescent="0.45">
      <c r="A24" s="25">
        <f>SUM(F6+F7+F13+F14+F15+F16+F17+F19)/(B6+B7+B13+B14+B15+B16+B17+B19)</f>
        <v>214795.50755939525</v>
      </c>
      <c r="B24" s="26">
        <f>SUM(F8+F12+F18)/(B8+B12+B18)</f>
        <v>215327.58620689655</v>
      </c>
      <c r="C24" s="26">
        <f>SUM(F9+F10+F11)/(B9+B10+B11)</f>
        <v>265354.52755905513</v>
      </c>
      <c r="D24" s="27" t="s">
        <v>13</v>
      </c>
      <c r="E24" s="27"/>
      <c r="F24" s="33"/>
      <c r="G24" s="33"/>
      <c r="H24" s="33"/>
    </row>
    <row r="25" spans="1:8" x14ac:dyDescent="0.45">
      <c r="A25" s="19"/>
    </row>
    <row r="26" spans="1:8" hidden="1" x14ac:dyDescent="0.45">
      <c r="B26" s="7" t="s">
        <v>12</v>
      </c>
      <c r="C26" s="7" t="s">
        <v>14</v>
      </c>
      <c r="D26" s="7" t="s">
        <v>13</v>
      </c>
    </row>
    <row r="27" spans="1:8" hidden="1" x14ac:dyDescent="0.45">
      <c r="A27" s="7" t="s">
        <v>6</v>
      </c>
      <c r="B27" s="11">
        <v>928540</v>
      </c>
      <c r="C27" s="11">
        <v>178618.44</v>
      </c>
      <c r="D27" s="11">
        <v>214795.51</v>
      </c>
    </row>
    <row r="28" spans="1:8" hidden="1" x14ac:dyDescent="0.45">
      <c r="A28" s="7" t="s">
        <v>9</v>
      </c>
      <c r="B28" s="11">
        <v>415000</v>
      </c>
      <c r="C28" s="11">
        <v>238505.75</v>
      </c>
      <c r="D28" s="11">
        <v>215327.59</v>
      </c>
    </row>
    <row r="29" spans="1:8" hidden="1" x14ac:dyDescent="0.45">
      <c r="A29" s="7" t="s">
        <v>11</v>
      </c>
      <c r="B29" s="11">
        <v>1000000</v>
      </c>
      <c r="C29" s="11">
        <v>576368.88</v>
      </c>
      <c r="D29" s="11">
        <v>265354.53000000003</v>
      </c>
    </row>
    <row r="30" spans="1:8" x14ac:dyDescent="0.45">
      <c r="B30" s="32" t="s">
        <v>6</v>
      </c>
      <c r="C30" s="32" t="s">
        <v>9</v>
      </c>
      <c r="D30" s="32" t="s">
        <v>17</v>
      </c>
    </row>
    <row r="31" spans="1:8" x14ac:dyDescent="0.45">
      <c r="A31" s="7" t="s">
        <v>19</v>
      </c>
      <c r="B31" s="11">
        <v>928540</v>
      </c>
      <c r="C31" s="11">
        <v>415000</v>
      </c>
      <c r="D31" s="11">
        <v>1000000</v>
      </c>
      <c r="F31" s="7" t="s">
        <v>16</v>
      </c>
    </row>
    <row r="32" spans="1:8" x14ac:dyDescent="0.45">
      <c r="A32" s="7" t="s">
        <v>20</v>
      </c>
      <c r="B32" s="11">
        <v>492855.62632696389</v>
      </c>
      <c r="C32" s="11">
        <v>238505.75</v>
      </c>
      <c r="D32" s="11">
        <v>576368.88</v>
      </c>
    </row>
    <row r="33" spans="1:4" x14ac:dyDescent="0.45">
      <c r="A33" s="7" t="s">
        <v>21</v>
      </c>
      <c r="B33" s="11">
        <v>214795.51</v>
      </c>
      <c r="C33" s="11">
        <v>215327.59</v>
      </c>
      <c r="D33" s="11">
        <v>265354.53000000003</v>
      </c>
    </row>
    <row r="36" spans="1:4" x14ac:dyDescent="0.45">
      <c r="C36" s="7" t="s">
        <v>16</v>
      </c>
    </row>
  </sheetData>
  <mergeCells count="1">
    <mergeCell ref="F22:H2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F2F1-FD33-4FC6-8A8C-FBAA7A308515}">
  <dimension ref="A1:T36"/>
  <sheetViews>
    <sheetView tabSelected="1" workbookViewId="0">
      <selection activeCell="Q28" sqref="Q28"/>
    </sheetView>
  </sheetViews>
  <sheetFormatPr defaultRowHeight="15" x14ac:dyDescent="0.25"/>
  <cols>
    <col min="1" max="1" width="6.42578125" bestFit="1" customWidth="1"/>
    <col min="2" max="2" width="13.140625" bestFit="1" customWidth="1"/>
    <col min="3" max="3" width="6.42578125" bestFit="1" customWidth="1"/>
    <col min="5" max="5" width="9.140625" customWidth="1"/>
    <col min="17" max="17" width="33.140625" bestFit="1" customWidth="1"/>
    <col min="18" max="19" width="15.85546875" bestFit="1" customWidth="1"/>
    <col min="20" max="20" width="17.85546875" bestFit="1" customWidth="1"/>
  </cols>
  <sheetData>
    <row r="1" spans="1:20" x14ac:dyDescent="0.25">
      <c r="A1" s="2"/>
      <c r="B1" s="1"/>
    </row>
    <row r="2" spans="1:20" x14ac:dyDescent="0.25">
      <c r="A2" s="5"/>
      <c r="B2" s="6"/>
      <c r="C2" s="3"/>
      <c r="D2" s="4"/>
    </row>
    <row r="3" spans="1:20" x14ac:dyDescent="0.25">
      <c r="A3" s="5"/>
      <c r="B3" s="6"/>
      <c r="C3" s="3"/>
      <c r="D3" s="4"/>
    </row>
    <row r="4" spans="1:20" x14ac:dyDescent="0.25">
      <c r="A4" s="5"/>
      <c r="B4" s="3"/>
      <c r="C4" s="3"/>
      <c r="D4" s="4"/>
    </row>
    <row r="9" spans="1:20" ht="21" x14ac:dyDescent="0.45">
      <c r="Q9" s="7"/>
      <c r="R9" s="32" t="s">
        <v>6</v>
      </c>
      <c r="S9" s="32" t="s">
        <v>9</v>
      </c>
      <c r="T9" s="32" t="s">
        <v>11</v>
      </c>
    </row>
    <row r="10" spans="1:20" ht="21" x14ac:dyDescent="0.45">
      <c r="Q10" s="7" t="s">
        <v>12</v>
      </c>
      <c r="R10" s="11">
        <v>928540</v>
      </c>
      <c r="S10" s="11">
        <v>415000</v>
      </c>
      <c r="T10" s="11">
        <v>1000000</v>
      </c>
    </row>
    <row r="11" spans="1:20" ht="21" x14ac:dyDescent="0.45">
      <c r="Q11" s="7" t="s">
        <v>14</v>
      </c>
      <c r="R11" s="11">
        <v>492855.62632696389</v>
      </c>
      <c r="S11" s="11">
        <v>238505.75</v>
      </c>
      <c r="T11" s="11">
        <v>576368.88</v>
      </c>
    </row>
    <row r="12" spans="1:20" ht="21" x14ac:dyDescent="0.45">
      <c r="Q12" s="7" t="s">
        <v>21</v>
      </c>
      <c r="R12" s="11">
        <v>214795.51</v>
      </c>
      <c r="S12" s="11">
        <v>215327.59</v>
      </c>
      <c r="T12" s="11">
        <v>265354.53000000003</v>
      </c>
    </row>
    <row r="13" spans="1:20" ht="21" x14ac:dyDescent="0.45">
      <c r="Q13" s="7"/>
      <c r="R13" s="7"/>
      <c r="S13" s="7"/>
      <c r="T13" s="7"/>
    </row>
    <row r="33" spans="2:5" ht="21" x14ac:dyDescent="0.45">
      <c r="B33" s="7"/>
      <c r="C33" s="32"/>
      <c r="D33" s="32"/>
      <c r="E33" s="32"/>
    </row>
    <row r="34" spans="2:5" ht="21" x14ac:dyDescent="0.45">
      <c r="B34" s="7"/>
      <c r="C34" s="11"/>
      <c r="D34" s="11"/>
      <c r="E34" s="11"/>
    </row>
    <row r="35" spans="2:5" ht="21" x14ac:dyDescent="0.45">
      <c r="B35" s="7"/>
      <c r="C35" s="11"/>
      <c r="D35" s="11"/>
      <c r="E35" s="11"/>
    </row>
    <row r="36" spans="2:5" ht="21" x14ac:dyDescent="0.45">
      <c r="B36" s="7"/>
      <c r="C36" s="11"/>
      <c r="D36" s="11"/>
      <c r="E36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GIS Data Summary</vt:lpstr>
      <vt:lpstr>Bar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Hourani , Alexandra</dc:creator>
  <cp:lastModifiedBy>Kevin Tyler</cp:lastModifiedBy>
  <dcterms:created xsi:type="dcterms:W3CDTF">2021-05-27T18:26:38Z</dcterms:created>
  <dcterms:modified xsi:type="dcterms:W3CDTF">2021-06-02T16:36:28Z</dcterms:modified>
</cp:coreProperties>
</file>