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5\"/>
    </mc:Choice>
  </mc:AlternateContent>
  <xr:revisionPtr revIDLastSave="0" documentId="13_ncr:1_{CD91C60D-E25F-4370-9D45-BAE4A7999B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Summary'!$AH$2</definedName>
    <definedName name="_xlnm.Print_Area" localSheetId="0">'Election Summary'!$A$1:$AB$32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" i="7" l="1"/>
  <c r="Z2" i="7"/>
  <c r="Z3" i="4"/>
  <c r="Z2" i="4"/>
  <c r="AE27" i="1" l="1"/>
  <c r="AD27" i="1"/>
  <c r="Z16" i="1"/>
  <c r="AA16" i="1" s="1"/>
  <c r="AA26" i="1"/>
  <c r="AA25" i="1"/>
  <c r="AA24" i="1"/>
  <c r="AA23" i="1"/>
  <c r="AA9" i="1"/>
  <c r="AA15" i="1"/>
  <c r="AA19" i="1"/>
  <c r="AA20" i="1"/>
  <c r="AA21" i="1"/>
  <c r="Z9" i="1"/>
  <c r="Z10" i="1"/>
  <c r="AA10" i="1" s="1"/>
  <c r="Z11" i="1"/>
  <c r="AA11" i="1" s="1"/>
  <c r="Z12" i="1"/>
  <c r="AA12" i="1" s="1"/>
  <c r="Z13" i="1"/>
  <c r="AA13" i="1" s="1"/>
  <c r="Z14" i="1"/>
  <c r="AA14" i="1" s="1"/>
  <c r="Z15" i="1"/>
  <c r="Z5" i="1"/>
  <c r="AA5" i="1" s="1"/>
  <c r="Z6" i="1"/>
  <c r="AA6" i="1" s="1"/>
  <c r="Z7" i="1"/>
  <c r="AA7" i="1" s="1"/>
  <c r="Z8" i="1"/>
  <c r="AA8" i="1" s="1"/>
  <c r="Z4" i="1"/>
  <c r="AA4" i="1" s="1"/>
  <c r="AB4" i="1" s="1"/>
  <c r="Z2" i="1"/>
  <c r="AA2" i="1"/>
  <c r="AB2" i="1" s="1"/>
  <c r="AF2" i="1" s="1"/>
  <c r="G18" i="1"/>
  <c r="R18" i="1"/>
  <c r="X18" i="1"/>
  <c r="Y8" i="7"/>
  <c r="Y18" i="1" s="1"/>
  <c r="X8" i="7"/>
  <c r="W8" i="7"/>
  <c r="W18" i="1" s="1"/>
  <c r="V8" i="7"/>
  <c r="V18" i="1" s="1"/>
  <c r="U8" i="7"/>
  <c r="U18" i="1" s="1"/>
  <c r="T8" i="7"/>
  <c r="T18" i="1" s="1"/>
  <c r="S8" i="7"/>
  <c r="S18" i="1" s="1"/>
  <c r="R8" i="7"/>
  <c r="Q8" i="7"/>
  <c r="Q18" i="1" s="1"/>
  <c r="P8" i="7"/>
  <c r="P18" i="1" s="1"/>
  <c r="O8" i="7"/>
  <c r="O18" i="1" s="1"/>
  <c r="N8" i="7"/>
  <c r="N18" i="1" s="1"/>
  <c r="M8" i="7"/>
  <c r="M18" i="1" s="1"/>
  <c r="L8" i="7"/>
  <c r="L18" i="1" s="1"/>
  <c r="K8" i="7"/>
  <c r="K18" i="1" s="1"/>
  <c r="J8" i="7"/>
  <c r="J18" i="1" s="1"/>
  <c r="I8" i="7"/>
  <c r="I18" i="1" s="1"/>
  <c r="H8" i="7"/>
  <c r="H18" i="1" s="1"/>
  <c r="G8" i="7"/>
  <c r="F8" i="7"/>
  <c r="F18" i="1" s="1"/>
  <c r="E8" i="7"/>
  <c r="E18" i="1" s="1"/>
  <c r="D8" i="7"/>
  <c r="D18" i="1" s="1"/>
  <c r="C8" i="7"/>
  <c r="C18" i="1" s="1"/>
  <c r="Z7" i="7"/>
  <c r="Z6" i="7"/>
  <c r="Z5" i="7"/>
  <c r="Z4" i="7"/>
  <c r="D8" i="4"/>
  <c r="D17" i="1" s="1"/>
  <c r="E8" i="4"/>
  <c r="E17" i="1" s="1"/>
  <c r="F8" i="4"/>
  <c r="F17" i="1" s="1"/>
  <c r="G8" i="4"/>
  <c r="G17" i="1" s="1"/>
  <c r="H8" i="4"/>
  <c r="H17" i="1" s="1"/>
  <c r="I8" i="4"/>
  <c r="I17" i="1" s="1"/>
  <c r="J8" i="4"/>
  <c r="J17" i="1" s="1"/>
  <c r="K8" i="4"/>
  <c r="K17" i="1" s="1"/>
  <c r="L8" i="4"/>
  <c r="L17" i="1" s="1"/>
  <c r="M8" i="4"/>
  <c r="M17" i="1" s="1"/>
  <c r="N8" i="4"/>
  <c r="N17" i="1" s="1"/>
  <c r="O8" i="4"/>
  <c r="O17" i="1" s="1"/>
  <c r="P8" i="4"/>
  <c r="P17" i="1" s="1"/>
  <c r="Q8" i="4"/>
  <c r="Q17" i="1" s="1"/>
  <c r="R8" i="4"/>
  <c r="R17" i="1" s="1"/>
  <c r="S8" i="4"/>
  <c r="S17" i="1" s="1"/>
  <c r="T8" i="4"/>
  <c r="T17" i="1" s="1"/>
  <c r="U8" i="4"/>
  <c r="U17" i="1" s="1"/>
  <c r="V8" i="4"/>
  <c r="V17" i="1" s="1"/>
  <c r="W8" i="4"/>
  <c r="W17" i="1" s="1"/>
  <c r="X8" i="4"/>
  <c r="X17" i="1" s="1"/>
  <c r="Y8" i="4"/>
  <c r="Y17" i="1" s="1"/>
  <c r="B27" i="1"/>
  <c r="Z32" i="1"/>
  <c r="Z18" i="1" l="1"/>
  <c r="AA18" i="1" s="1"/>
  <c r="AB5" i="1"/>
  <c r="AB6" i="1" s="1"/>
  <c r="AB7" i="1" s="1"/>
  <c r="AB3" i="1"/>
  <c r="Z8" i="7"/>
  <c r="K27" i="1"/>
  <c r="E27" i="1"/>
  <c r="F27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C17" i="1" s="1"/>
  <c r="Z17" i="1" s="1"/>
  <c r="AA17" i="1" s="1"/>
  <c r="AA27" i="1" l="1"/>
  <c r="AF6" i="1"/>
  <c r="AF5" i="1"/>
  <c r="AF7" i="1"/>
  <c r="AB8" i="1"/>
  <c r="D27" i="1"/>
  <c r="Z8" i="4"/>
  <c r="A4" i="1"/>
  <c r="AF8" i="1" l="1"/>
  <c r="AB9" i="1"/>
  <c r="AB10" i="1" s="1"/>
  <c r="C27" i="1"/>
  <c r="AB11" i="1" l="1"/>
  <c r="AF10" i="1"/>
  <c r="AP3" i="1"/>
  <c r="AP4" i="1"/>
  <c r="AP5" i="1"/>
  <c r="AP6" i="1"/>
  <c r="AP7" i="1"/>
  <c r="AP8" i="1"/>
  <c r="AP9" i="1"/>
  <c r="AQ9" i="1" s="1"/>
  <c r="AP10" i="1"/>
  <c r="AP11" i="1"/>
  <c r="AP12" i="1"/>
  <c r="AP13" i="1"/>
  <c r="AP14" i="1"/>
  <c r="AP15" i="1"/>
  <c r="AQ15" i="1" s="1"/>
  <c r="AP16" i="1"/>
  <c r="AP17" i="1"/>
  <c r="AP18" i="1"/>
  <c r="AP19" i="1"/>
  <c r="AP20" i="1"/>
  <c r="AP21" i="1"/>
  <c r="AP22" i="1"/>
  <c r="AP23" i="1"/>
  <c r="AP24" i="1"/>
  <c r="AP25" i="1"/>
  <c r="AP26" i="1"/>
  <c r="AP2" i="1"/>
  <c r="AB12" i="1" l="1"/>
  <c r="AF11" i="1"/>
  <c r="AQ13" i="1"/>
  <c r="AQ12" i="1"/>
  <c r="AQ11" i="1"/>
  <c r="AQ10" i="1"/>
  <c r="AQ14" i="1"/>
  <c r="AP27" i="1"/>
  <c r="AB13" i="1" l="1"/>
  <c r="AF12" i="1"/>
  <c r="AB14" i="1" l="1"/>
  <c r="AF13" i="1"/>
  <c r="AB15" i="1" l="1"/>
  <c r="AF14" i="1"/>
  <c r="A5" i="1"/>
  <c r="A6" i="1" s="1"/>
  <c r="A7" i="1" s="1"/>
  <c r="A8" i="1" s="1"/>
  <c r="AF15" i="1" l="1"/>
  <c r="AB16" i="1"/>
  <c r="AB17" i="1" s="1"/>
  <c r="AB18" i="1" s="1"/>
  <c r="AB19" i="1" s="1"/>
  <c r="AB20" i="1" s="1"/>
  <c r="AB21" i="1" s="1"/>
  <c r="AB22" i="1" s="1"/>
  <c r="AB23" i="1" s="1"/>
  <c r="A9" i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B24" i="1" l="1"/>
  <c r="AB25" i="1" s="1"/>
  <c r="AB26" i="1" s="1"/>
  <c r="AF23" i="1"/>
  <c r="AF27" i="1" s="1"/>
  <c r="A22" i="1"/>
  <c r="A23" i="1" s="1"/>
  <c r="A24" i="1" s="1"/>
  <c r="A25" i="1" s="1"/>
  <c r="A26" i="1" s="1"/>
  <c r="AQ21" i="1"/>
  <c r="AQ18" i="1"/>
  <c r="AQ16" i="1"/>
  <c r="AQ8" i="1"/>
  <c r="AQ7" i="1"/>
  <c r="AQ6" i="1"/>
  <c r="AQ5" i="1"/>
  <c r="AQ3" i="1"/>
  <c r="AQ25" i="1" l="1"/>
  <c r="AQ26" i="1"/>
  <c r="AQ23" i="1"/>
  <c r="AQ24" i="1"/>
  <c r="AQ17" i="1"/>
  <c r="AQ20" i="1"/>
  <c r="AQ2" i="1"/>
  <c r="AK15" i="1"/>
  <c r="AK3" i="1"/>
  <c r="AQ19" i="1" l="1"/>
  <c r="AK22" i="1"/>
  <c r="AH2" i="1" l="1"/>
  <c r="AF4" i="1"/>
  <c r="AQ4" i="1"/>
  <c r="Z27" i="1"/>
  <c r="AH27" i="1" l="1"/>
  <c r="AH5" i="1"/>
  <c r="AH14" i="1"/>
  <c r="AG2" i="1"/>
  <c r="AG25" i="1"/>
  <c r="AG10" i="1"/>
  <c r="AG4" i="1"/>
  <c r="AG13" i="1"/>
  <c r="AH8" i="1"/>
  <c r="AG7" i="1"/>
  <c r="AG3" i="1"/>
  <c r="AH21" i="1"/>
  <c r="AH24" i="1"/>
  <c r="AG8" i="1"/>
  <c r="AH20" i="1"/>
  <c r="AG20" i="1"/>
  <c r="AH10" i="1"/>
  <c r="AH25" i="1"/>
  <c r="AH17" i="1"/>
  <c r="AG26" i="1"/>
  <c r="AH19" i="1"/>
  <c r="AH16" i="1"/>
  <c r="AH6" i="1"/>
  <c r="AH15" i="1"/>
  <c r="AH3" i="1"/>
  <c r="AH11" i="1"/>
  <c r="AG6" i="1"/>
  <c r="AH9" i="1"/>
  <c r="AG14" i="1"/>
  <c r="AQ27" i="1"/>
  <c r="AG17" i="1"/>
  <c r="AH26" i="1"/>
  <c r="AG5" i="1"/>
  <c r="AG9" i="1"/>
  <c r="AK9" i="1"/>
  <c r="AG21" i="1"/>
  <c r="AG15" i="1"/>
  <c r="AH12" i="1"/>
  <c r="AG22" i="1"/>
  <c r="AG18" i="1"/>
  <c r="AH13" i="1"/>
  <c r="Z29" i="1"/>
  <c r="AH23" i="1"/>
  <c r="AH18" i="1"/>
  <c r="AG12" i="1"/>
  <c r="AG24" i="1"/>
  <c r="AG16" i="1"/>
  <c r="AH7" i="1"/>
  <c r="AG23" i="1"/>
  <c r="AH4" i="1"/>
  <c r="AG11" i="1"/>
  <c r="AG19" i="1"/>
  <c r="AH22" i="1"/>
  <c r="AG27" i="1" l="1"/>
  <c r="AT9" i="1"/>
  <c r="AI9" i="1" s="1"/>
  <c r="AT16" i="1"/>
  <c r="AI16" i="1" s="1"/>
  <c r="AT19" i="1"/>
  <c r="AI19" i="1" s="1"/>
  <c r="AM19" i="1" s="1"/>
  <c r="AT22" i="1"/>
  <c r="AI22" i="1" s="1"/>
  <c r="AT3" i="1"/>
  <c r="AI3" i="1" s="1"/>
  <c r="AT4" i="1"/>
  <c r="AI4" i="1" s="1"/>
  <c r="AT10" i="1"/>
  <c r="AI10" i="1" s="1"/>
  <c r="AT15" i="1"/>
  <c r="AI15" i="1"/>
  <c r="AT23" i="1"/>
  <c r="AI23" i="1"/>
  <c r="AT5" i="1"/>
  <c r="AI5" i="1"/>
  <c r="AM5" i="1" s="1"/>
  <c r="AT20" i="1"/>
  <c r="AI20" i="1" s="1"/>
  <c r="AM20" i="1" s="1"/>
  <c r="AT26" i="1"/>
  <c r="AI26" i="1"/>
  <c r="AM26" i="1" s="1"/>
  <c r="AT14" i="1"/>
  <c r="AI14" i="1"/>
  <c r="AM14" i="1" s="1"/>
  <c r="AT12" i="1"/>
  <c r="AI12" i="1" s="1"/>
  <c r="AM12" i="1" s="1"/>
  <c r="AT17" i="1"/>
  <c r="AI17" i="1" s="1"/>
  <c r="AM17" i="1" s="1"/>
  <c r="AT7" i="1"/>
  <c r="AI7" i="1" s="1"/>
  <c r="AM7" i="1" s="1"/>
  <c r="AT13" i="1"/>
  <c r="AI13" i="1" s="1"/>
  <c r="AM13" i="1" s="1"/>
  <c r="AT11" i="1"/>
  <c r="AI11" i="1"/>
  <c r="AM11" i="1" s="1"/>
  <c r="AT8" i="1"/>
  <c r="AI8" i="1" s="1"/>
  <c r="AM8" i="1" s="1"/>
  <c r="AT6" i="1"/>
  <c r="AI6" i="1"/>
  <c r="AM6" i="1" s="1"/>
  <c r="AT24" i="1"/>
  <c r="AI24" i="1" s="1"/>
  <c r="AM24" i="1" s="1"/>
  <c r="AT21" i="1"/>
  <c r="AI21" i="1"/>
  <c r="AM21" i="1" s="1"/>
  <c r="AT18" i="1"/>
  <c r="AI18" i="1"/>
  <c r="AM18" i="1" s="1"/>
  <c r="AT25" i="1"/>
  <c r="AI25" i="1" s="1"/>
  <c r="AM25" i="1" s="1"/>
  <c r="AT2" i="1"/>
  <c r="AI2" i="1" s="1"/>
  <c r="AJ3" i="1" s="1"/>
  <c r="AL3" i="1" s="1"/>
  <c r="AJ26" i="1" l="1"/>
  <c r="AT27" i="1"/>
  <c r="AI27" i="1" s="1"/>
  <c r="AM27" i="1" s="1"/>
  <c r="AJ9" i="1"/>
  <c r="AM4" i="1"/>
  <c r="AJ22" i="1"/>
  <c r="AL22" i="1" s="1"/>
  <c r="AJ15" i="1"/>
  <c r="AL15" i="1" s="1"/>
  <c r="AN18" i="1"/>
  <c r="AO18" i="1" s="1"/>
  <c r="AN8" i="1"/>
  <c r="AO8" i="1" s="1"/>
  <c r="AN12" i="1"/>
  <c r="AO12" i="1" s="1"/>
  <c r="AN25" i="1"/>
  <c r="AO25" i="1" s="1"/>
  <c r="AN16" i="1"/>
  <c r="AO16" i="1" s="1"/>
  <c r="AN22" i="1"/>
  <c r="AO22" i="1" s="1"/>
  <c r="AM16" i="1"/>
  <c r="AN19" i="1"/>
  <c r="AO19" i="1" s="1"/>
  <c r="AN14" i="1"/>
  <c r="AO14" i="1" s="1"/>
  <c r="AN11" i="1"/>
  <c r="AO11" i="1" s="1"/>
  <c r="AN5" i="1"/>
  <c r="AO5" i="1" s="1"/>
  <c r="AN23" i="1"/>
  <c r="AO23" i="1" s="1"/>
  <c r="AN21" i="1"/>
  <c r="AO21" i="1" s="1"/>
  <c r="AN15" i="1"/>
  <c r="AO15" i="1" s="1"/>
  <c r="AM23" i="1"/>
  <c r="AN6" i="1"/>
  <c r="AO6" i="1" s="1"/>
  <c r="AN26" i="1"/>
  <c r="AO26" i="1" s="1"/>
  <c r="AM10" i="1"/>
  <c r="AN10" i="1"/>
  <c r="AO10" i="1" s="1"/>
  <c r="AN13" i="1"/>
  <c r="AO13" i="1" s="1"/>
  <c r="AN9" i="1"/>
  <c r="AO9" i="1" s="1"/>
  <c r="AN7" i="1"/>
  <c r="AO7" i="1" s="1"/>
  <c r="AN20" i="1"/>
  <c r="AO20" i="1" s="1"/>
  <c r="AN17" i="1"/>
  <c r="AO17" i="1" s="1"/>
  <c r="AN24" i="1"/>
  <c r="AO24" i="1" s="1"/>
  <c r="AN4" i="1"/>
  <c r="AO4" i="1" s="1"/>
  <c r="AL9" i="1" l="1"/>
  <c r="AJ27" i="1"/>
</calcChain>
</file>

<file path=xl/sharedStrings.xml><?xml version="1.0" encoding="utf-8"?>
<sst xmlns="http://schemas.openxmlformats.org/spreadsheetml/2006/main" count="108" uniqueCount="57">
  <si>
    <t>Totals</t>
  </si>
  <si>
    <t>Total Eligible Registered Voters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</si>
  <si>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</si>
  <si>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</si>
  <si>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</si>
  <si>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</si>
  <si>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</si>
  <si>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</si>
  <si>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</si>
  <si>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</si>
  <si>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</si>
  <si>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</si>
  <si>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</si>
  <si>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</si>
  <si>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</si>
  <si>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</si>
  <si>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</si>
  <si>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</si>
  <si>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</si>
  <si>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</si>
  <si>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</si>
  <si>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</si>
  <si>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</si>
  <si>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</si>
  <si>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</si>
  <si>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</si>
  <si>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</si>
  <si>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</si>
  <si>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</si>
  <si>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</si>
  <si>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</si>
  <si>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</si>
  <si>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</si>
  <si>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</si>
  <si>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</si>
  <si>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</si>
  <si>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</si>
  <si>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</si>
  <si>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</si>
  <si>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</si>
  <si>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</si>
  <si>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</si>
  <si>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</si>
  <si>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</si>
  <si>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</si>
  <si>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Mail</t>
  </si>
  <si>
    <t>Night</t>
  </si>
  <si>
    <t>Late Postmarks - Included in Mail Count</t>
  </si>
  <si>
    <t>February 11, 2025        Special Election            Ballot Returns</t>
  </si>
  <si>
    <t>February 11, 2025       Special Election            Ballot Returns</t>
  </si>
  <si>
    <t>Tue, Feb 11 (PM)</t>
  </si>
  <si>
    <t>Tue, Feb 11 (AM)</t>
  </si>
  <si>
    <t>Sample Data Return #2 (Nov 2024)</t>
  </si>
  <si>
    <t>Sample Data Return #1 (Aug 2024)</t>
  </si>
  <si>
    <t>Morning Routes</t>
  </si>
  <si>
    <t>2nd (11am)</t>
  </si>
  <si>
    <t>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</si>
</sst>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0" fillId="7" borderId="0" xfId="0" applyFill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4" fontId="2" fillId="0" borderId="0" xfId="0" applyNumberFormat="1" applyFont="1"/>
    <xf numFmtId="22" fontId="2" fillId="0" borderId="0" xfId="0" applyNumberFormat="1" applyFont="1"/>
    <xf numFmtId="22" fontId="2" fillId="0" borderId="0" xfId="0" applyNumberFormat="1" applyFont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9" fontId="2" fillId="0" borderId="2" xfId="2" applyFont="1" applyBorder="1" applyAlignment="1"/>
    <xf numFmtId="9" fontId="2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13"/>
  <sheetViews>
    <sheetView tabSelected="1"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AF37" sqref="AF37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1" width="8.5703125" style="50" customWidth="1"/>
    <col min="12" max="12" width="8.5703125" style="10" customWidth="1"/>
    <col min="13" max="13" width="8.5703125" style="50" customWidth="1"/>
    <col min="14" max="14" width="8.5703125" style="10" customWidth="1"/>
    <col min="15" max="15" width="8.5703125" style="50" customWidth="1"/>
    <col min="16" max="16" width="8.5703125" style="10" customWidth="1"/>
    <col min="17" max="17" width="8.5703125" style="50" customWidth="1"/>
    <col min="18" max="18" width="8.5703125" style="10" customWidth="1"/>
    <col min="19" max="19" width="8.5703125" style="50" customWidth="1"/>
    <col min="20" max="20" width="8.5703125" style="10" customWidth="1"/>
    <col min="21" max="24" width="8.5703125" style="50" customWidth="1"/>
    <col min="25" max="26" width="9.85546875" style="50" bestFit="1" customWidth="1"/>
    <col min="27" max="27" width="9.85546875" style="51" bestFit="1" customWidth="1"/>
    <col min="28" max="28" width="10.28515625" style="53" customWidth="1"/>
    <col min="29" max="29" width="3.28515625" style="10" customWidth="1"/>
    <col min="30" max="30" width="8.42578125" style="10" bestFit="1" customWidth="1"/>
    <col min="31" max="31" width="7.5703125" style="50" bestFit="1" customWidth="1"/>
    <col min="32" max="32" width="11.5703125" style="10" bestFit="1" customWidth="1"/>
    <col min="33" max="33" width="8.140625" style="50" bestFit="1" customWidth="1"/>
    <col min="34" max="34" width="8.140625" style="10" bestFit="1" customWidth="1"/>
    <col min="35" max="35" width="10.28515625" style="50" customWidth="1"/>
    <col min="36" max="36" width="10.28515625" style="10" customWidth="1"/>
    <col min="37" max="37" width="8.140625" style="50" customWidth="1"/>
    <col min="38" max="38" width="9.5703125" style="10" bestFit="1" customWidth="1"/>
    <col min="39" max="39" width="9.5703125" style="50" customWidth="1"/>
    <col min="40" max="40" width="9" style="48" customWidth="1"/>
    <col min="41" max="41" width="8" style="50" bestFit="1" customWidth="1"/>
    <col min="42" max="42" width="9.85546875" style="10" bestFit="1" customWidth="1"/>
    <col min="43" max="43" width="8.5703125" style="50" customWidth="1"/>
    <col min="44" max="46" width="9.140625" style="10" customWidth="1"/>
    <col min="47" max="48" width="6.7109375" style="10" customWidth="1"/>
    <col min="49" max="16384" width="8.85546875" style="10"/>
  </cols>
  <sheetData>
    <row r="1" spans="1:46" ht="128.25" customHeight="1" x14ac:dyDescent="0.2">
      <c r="A1" s="56" t="s">
        <v>48</v>
      </c>
      <c r="B1" s="1" t="s">
        <v>45</v>
      </c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2" t="s">
        <v>39</v>
      </c>
      <c r="AB1" s="52" t="s">
        <v>41</v>
      </c>
      <c r="AC1" s="3"/>
      <c r="AD1" s="4" t="s">
        <v>2</v>
      </c>
      <c r="AE1" s="2" t="s">
        <v>47</v>
      </c>
      <c r="AF1" s="1" t="s">
        <v>5</v>
      </c>
      <c r="AG1" s="2" t="s">
        <v>3</v>
      </c>
      <c r="AH1" s="1" t="s">
        <v>4</v>
      </c>
      <c r="AI1" s="5" t="s">
        <v>7</v>
      </c>
      <c r="AJ1" s="6" t="s">
        <v>8</v>
      </c>
      <c r="AK1" s="2" t="s">
        <v>11</v>
      </c>
      <c r="AL1" s="6" t="s">
        <v>18</v>
      </c>
      <c r="AM1" s="5" t="s">
        <v>12</v>
      </c>
      <c r="AN1" s="6" t="s">
        <v>13</v>
      </c>
      <c r="AO1" s="7" t="s">
        <v>17</v>
      </c>
      <c r="AP1" s="8" t="s">
        <v>15</v>
      </c>
      <c r="AQ1" s="7" t="s">
        <v>16</v>
      </c>
      <c r="AR1" s="9" t="s">
        <v>53</v>
      </c>
      <c r="AS1" s="9" t="s">
        <v>52</v>
      </c>
      <c r="AT1" s="9" t="s">
        <v>14</v>
      </c>
    </row>
    <row r="2" spans="1:46" x14ac:dyDescent="0.2">
      <c r="A2" s="54">
        <v>45681</v>
      </c>
      <c r="B2" s="11">
        <v>106</v>
      </c>
      <c r="C2" s="12"/>
      <c r="D2" s="13"/>
      <c r="E2" s="12"/>
      <c r="F2" s="13"/>
      <c r="G2" s="12"/>
      <c r="H2" s="13"/>
      <c r="I2" s="12"/>
      <c r="J2" s="13"/>
      <c r="K2" s="12"/>
      <c r="L2" s="12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41">
        <f>SUM(C2:Y2)</f>
        <v>0</v>
      </c>
      <c r="AA2" s="15">
        <f>SUM(B2:Y2)</f>
        <v>106</v>
      </c>
      <c r="AB2" s="55">
        <f>AA2</f>
        <v>106</v>
      </c>
      <c r="AC2" s="16"/>
      <c r="AD2" s="17">
        <v>40</v>
      </c>
      <c r="AE2" s="14"/>
      <c r="AF2" s="11">
        <f>SUM(AA2:AE2)-AB2</f>
        <v>146</v>
      </c>
      <c r="AG2" s="18">
        <f t="shared" ref="AG2:AG26" si="0">AA2/AA$27</f>
        <v>1.0541389872309956E-3</v>
      </c>
      <c r="AH2" s="19">
        <f>SUM(AA$2:AA2)/AA$27</f>
        <v>1.0541389872309956E-3</v>
      </c>
      <c r="AI2" s="20">
        <f t="shared" ref="AI2:AI26" si="1">AT2*$Z$32</f>
        <v>375.46945868493674</v>
      </c>
      <c r="AJ2" s="21"/>
      <c r="AK2" s="22"/>
      <c r="AL2" s="21"/>
      <c r="AM2" s="23"/>
      <c r="AN2" s="24"/>
      <c r="AO2" s="25"/>
      <c r="AP2" s="11">
        <f t="shared" ref="AP2:AP26" si="2">SUM(C2:Y2)</f>
        <v>0</v>
      </c>
      <c r="AQ2" s="23">
        <f t="shared" ref="AQ2:AQ26" si="3">AP2/AA2</f>
        <v>0</v>
      </c>
      <c r="AR2" s="26">
        <v>4.8720894719236755E-4</v>
      </c>
      <c r="AS2" s="26">
        <v>4.9025877136888779E-3</v>
      </c>
      <c r="AT2" s="26">
        <f t="shared" ref="AT2:AT26" si="4">(AR2+AS2)/2</f>
        <v>2.6948983304406226E-3</v>
      </c>
    </row>
    <row r="3" spans="1:46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55">
        <f>AA2+AA3</f>
        <v>106</v>
      </c>
      <c r="AC3" s="16"/>
      <c r="AD3" s="27"/>
      <c r="AE3" s="14"/>
      <c r="AF3" s="14"/>
      <c r="AG3" s="28">
        <f t="shared" si="0"/>
        <v>0</v>
      </c>
      <c r="AH3" s="29">
        <f>SUM(AA$2:AA3)/AA$27</f>
        <v>1.0541389872309956E-3</v>
      </c>
      <c r="AI3" s="20">
        <f t="shared" si="1"/>
        <v>0</v>
      </c>
      <c r="AJ3" s="30">
        <f>SUM(AI2:AI3)</f>
        <v>375.46945868493674</v>
      </c>
      <c r="AK3" s="31">
        <f>SUM(AA2:AA3)</f>
        <v>106</v>
      </c>
      <c r="AL3" s="29">
        <f>AK3/AJ3</f>
        <v>0.28231324159163246</v>
      </c>
      <c r="AM3" s="32"/>
      <c r="AN3" s="33"/>
      <c r="AO3" s="34"/>
      <c r="AP3" s="11">
        <f t="shared" si="2"/>
        <v>0</v>
      </c>
      <c r="AQ3" s="32" t="e">
        <f t="shared" si="3"/>
        <v>#DIV/0!</v>
      </c>
      <c r="AR3" s="35">
        <v>0</v>
      </c>
      <c r="AS3" s="35">
        <v>0</v>
      </c>
      <c r="AT3" s="26">
        <f t="shared" si="4"/>
        <v>0</v>
      </c>
    </row>
    <row r="4" spans="1:46" x14ac:dyDescent="0.2">
      <c r="A4" s="54">
        <f>A2+3</f>
        <v>45684</v>
      </c>
      <c r="B4" s="11">
        <v>7721</v>
      </c>
      <c r="C4" s="36">
        <v>0</v>
      </c>
      <c r="D4" s="11">
        <v>555</v>
      </c>
      <c r="E4" s="36">
        <v>133</v>
      </c>
      <c r="F4" s="11">
        <v>308</v>
      </c>
      <c r="G4" s="36">
        <v>13</v>
      </c>
      <c r="H4" s="11">
        <v>295</v>
      </c>
      <c r="I4" s="36">
        <v>27</v>
      </c>
      <c r="J4" s="11">
        <v>130</v>
      </c>
      <c r="K4" s="36">
        <v>474</v>
      </c>
      <c r="L4" s="11">
        <v>0</v>
      </c>
      <c r="M4" s="36">
        <v>328</v>
      </c>
      <c r="N4" s="11">
        <v>324</v>
      </c>
      <c r="O4" s="36">
        <v>80</v>
      </c>
      <c r="P4" s="11">
        <v>111</v>
      </c>
      <c r="Q4" s="36">
        <v>55</v>
      </c>
      <c r="R4" s="11">
        <v>105</v>
      </c>
      <c r="S4" s="36">
        <v>123</v>
      </c>
      <c r="T4" s="11">
        <v>120</v>
      </c>
      <c r="U4" s="36">
        <v>87</v>
      </c>
      <c r="V4" s="11">
        <v>275</v>
      </c>
      <c r="W4" s="36">
        <v>7</v>
      </c>
      <c r="X4" s="11">
        <v>151</v>
      </c>
      <c r="Y4" s="36">
        <v>0</v>
      </c>
      <c r="Z4" s="41">
        <f>SUM(C4:Y4)</f>
        <v>3701</v>
      </c>
      <c r="AA4" s="15">
        <f>B4+Z4</f>
        <v>11422</v>
      </c>
      <c r="AB4" s="55">
        <f>AA4+AB3</f>
        <v>11528</v>
      </c>
      <c r="AC4" s="16"/>
      <c r="AD4" s="17">
        <v>400</v>
      </c>
      <c r="AE4" s="14"/>
      <c r="AF4" s="11">
        <f t="shared" ref="AF4:AF8" si="5">SUM(AA4:AE4)-AB4</f>
        <v>11822</v>
      </c>
      <c r="AG4" s="18">
        <f t="shared" si="0"/>
        <v>0.11358844822785313</v>
      </c>
      <c r="AH4" s="19">
        <f>SUM(AA$2:AA4)/AA$27</f>
        <v>0.11464258721508414</v>
      </c>
      <c r="AI4" s="20">
        <f t="shared" si="1"/>
        <v>7208.9507779562664</v>
      </c>
      <c r="AJ4" s="38"/>
      <c r="AK4" s="22"/>
      <c r="AL4" s="21"/>
      <c r="AM4" s="23">
        <f>AA4/AI4</f>
        <v>1.5844191966085432</v>
      </c>
      <c r="AN4" s="24">
        <f>(SUM(AA$2:AA4)/(SUM(AI$2:AI4)))</f>
        <v>1.5199579717783716</v>
      </c>
      <c r="AO4" s="25">
        <f t="shared" ref="AO4:AO26" si="6">AN4*$Z$31</f>
        <v>0.65358192786469971</v>
      </c>
      <c r="AP4" s="11">
        <f t="shared" si="2"/>
        <v>3701</v>
      </c>
      <c r="AQ4" s="23">
        <f t="shared" si="3"/>
        <v>0.32402381369287342</v>
      </c>
      <c r="AR4" s="35">
        <v>5.3018513939993309E-2</v>
      </c>
      <c r="AS4" s="35">
        <v>5.0464680052862684E-2</v>
      </c>
      <c r="AT4" s="26">
        <f t="shared" si="4"/>
        <v>5.1741596996427996E-2</v>
      </c>
    </row>
    <row r="5" spans="1:46" x14ac:dyDescent="0.2">
      <c r="A5" s="54">
        <f>A4+1</f>
        <v>45685</v>
      </c>
      <c r="B5" s="11">
        <v>1084</v>
      </c>
      <c r="C5" s="36">
        <v>35</v>
      </c>
      <c r="D5" s="11">
        <v>353</v>
      </c>
      <c r="E5" s="36">
        <v>130</v>
      </c>
      <c r="F5" s="11">
        <v>150</v>
      </c>
      <c r="G5" s="36">
        <v>5</v>
      </c>
      <c r="H5" s="11">
        <v>175</v>
      </c>
      <c r="I5" s="36">
        <v>25</v>
      </c>
      <c r="J5" s="11">
        <v>60</v>
      </c>
      <c r="K5" s="36">
        <v>240</v>
      </c>
      <c r="L5" s="11">
        <v>0</v>
      </c>
      <c r="M5" s="36">
        <v>125</v>
      </c>
      <c r="N5" s="11">
        <v>150</v>
      </c>
      <c r="O5" s="36">
        <v>25</v>
      </c>
      <c r="P5" s="11">
        <v>65</v>
      </c>
      <c r="Q5" s="36">
        <v>35</v>
      </c>
      <c r="R5" s="11">
        <v>40</v>
      </c>
      <c r="S5" s="36">
        <v>65</v>
      </c>
      <c r="T5" s="11">
        <v>40</v>
      </c>
      <c r="U5" s="36">
        <v>50</v>
      </c>
      <c r="V5" s="11">
        <v>90</v>
      </c>
      <c r="W5" s="36">
        <v>5</v>
      </c>
      <c r="X5" s="11">
        <v>65</v>
      </c>
      <c r="Y5" s="36">
        <v>35</v>
      </c>
      <c r="Z5" s="41">
        <f t="shared" ref="Z5:Z18" si="7">SUM(C5:Y5)</f>
        <v>1963</v>
      </c>
      <c r="AA5" s="15">
        <f t="shared" ref="AA5:AA26" si="8">B5+Z5</f>
        <v>3047</v>
      </c>
      <c r="AB5" s="55">
        <f t="shared" ref="AB5:AB26" si="9">AA5+AB4</f>
        <v>14575</v>
      </c>
      <c r="AC5" s="16"/>
      <c r="AD5" s="17">
        <v>0</v>
      </c>
      <c r="AE5" s="14"/>
      <c r="AF5" s="11">
        <f t="shared" si="5"/>
        <v>3047</v>
      </c>
      <c r="AG5" s="18">
        <f t="shared" si="0"/>
        <v>3.0301523529177771E-2</v>
      </c>
      <c r="AH5" s="19">
        <f>SUM(AA$2:AA5)/AA$27</f>
        <v>0.14494411074426192</v>
      </c>
      <c r="AI5" s="20">
        <f t="shared" si="1"/>
        <v>2239.9971196398346</v>
      </c>
      <c r="AJ5" s="38"/>
      <c r="AK5" s="22"/>
      <c r="AL5" s="21"/>
      <c r="AM5" s="23">
        <f>AA5/AI5</f>
        <v>1.3602696062796376</v>
      </c>
      <c r="AN5" s="24">
        <f>(SUM(AA$2:AA5)/(SUM(AI$2:AI5)))</f>
        <v>1.4835485374287134</v>
      </c>
      <c r="AO5" s="25">
        <f t="shared" si="6"/>
        <v>0.63792587109434673</v>
      </c>
      <c r="AP5" s="11">
        <f t="shared" si="2"/>
        <v>1963</v>
      </c>
      <c r="AQ5" s="23">
        <f t="shared" si="3"/>
        <v>0.64424023629799798</v>
      </c>
      <c r="AR5" s="35">
        <v>1.4034526389272678E-3</v>
      </c>
      <c r="AS5" s="35">
        <v>3.0751303804123858E-2</v>
      </c>
      <c r="AT5" s="26">
        <f t="shared" si="4"/>
        <v>1.6077378221525562E-2</v>
      </c>
    </row>
    <row r="6" spans="1:46" x14ac:dyDescent="0.2">
      <c r="A6" s="54">
        <f>A5+1</f>
        <v>45686</v>
      </c>
      <c r="B6" s="11">
        <v>6868</v>
      </c>
      <c r="C6" s="36">
        <v>0</v>
      </c>
      <c r="D6" s="11">
        <v>425</v>
      </c>
      <c r="E6" s="36">
        <v>125</v>
      </c>
      <c r="F6" s="11">
        <v>150</v>
      </c>
      <c r="G6" s="36">
        <v>10</v>
      </c>
      <c r="H6" s="11">
        <v>125</v>
      </c>
      <c r="I6" s="36">
        <v>25</v>
      </c>
      <c r="J6" s="11">
        <v>60</v>
      </c>
      <c r="K6" s="36">
        <v>250</v>
      </c>
      <c r="L6" s="11">
        <v>45</v>
      </c>
      <c r="M6" s="36">
        <v>115</v>
      </c>
      <c r="N6" s="11">
        <v>120</v>
      </c>
      <c r="O6" s="36">
        <v>42</v>
      </c>
      <c r="P6" s="11">
        <v>60</v>
      </c>
      <c r="Q6" s="36">
        <v>40</v>
      </c>
      <c r="R6" s="11">
        <v>60</v>
      </c>
      <c r="S6" s="36">
        <v>65</v>
      </c>
      <c r="T6" s="11">
        <v>48</v>
      </c>
      <c r="U6" s="36">
        <v>60</v>
      </c>
      <c r="V6" s="11">
        <v>134</v>
      </c>
      <c r="W6" s="36">
        <v>5</v>
      </c>
      <c r="X6" s="11">
        <v>75</v>
      </c>
      <c r="Y6" s="36">
        <v>0</v>
      </c>
      <c r="Z6" s="41">
        <f t="shared" si="7"/>
        <v>2039</v>
      </c>
      <c r="AA6" s="15">
        <f t="shared" si="8"/>
        <v>8907</v>
      </c>
      <c r="AB6" s="55">
        <f t="shared" si="9"/>
        <v>23482</v>
      </c>
      <c r="AC6" s="16"/>
      <c r="AD6" s="17">
        <v>260</v>
      </c>
      <c r="AE6" s="14"/>
      <c r="AF6" s="11">
        <f t="shared" si="5"/>
        <v>9167</v>
      </c>
      <c r="AG6" s="18">
        <f t="shared" si="0"/>
        <v>8.8577509049683756E-2</v>
      </c>
      <c r="AH6" s="19">
        <f>SUM(AA$2:AA6)/AA$27</f>
        <v>0.23352161979394567</v>
      </c>
      <c r="AI6" s="20">
        <f t="shared" si="1"/>
        <v>8998.0953672795968</v>
      </c>
      <c r="AJ6" s="38"/>
      <c r="AK6" s="22"/>
      <c r="AL6" s="21"/>
      <c r="AM6" s="23">
        <f>AA6/AI6</f>
        <v>0.98987615005606044</v>
      </c>
      <c r="AN6" s="24">
        <f>(SUM(AA$2:AA6)/(SUM(AI$2:AI6)))</f>
        <v>1.2475486320488425</v>
      </c>
      <c r="AO6" s="25">
        <f t="shared" si="6"/>
        <v>0.5364459117810022</v>
      </c>
      <c r="AP6" s="11">
        <f t="shared" si="2"/>
        <v>2039</v>
      </c>
      <c r="AQ6" s="23">
        <f t="shared" si="3"/>
        <v>0.2289210733131245</v>
      </c>
      <c r="AR6" s="35">
        <v>5.2291336406870371E-2</v>
      </c>
      <c r="AS6" s="35">
        <v>7.6874706910517121E-2</v>
      </c>
      <c r="AT6" s="26">
        <f t="shared" si="4"/>
        <v>6.4583021658693743E-2</v>
      </c>
    </row>
    <row r="7" spans="1:46" x14ac:dyDescent="0.2">
      <c r="A7" s="54">
        <f>A6+1</f>
        <v>45687</v>
      </c>
      <c r="B7" s="11">
        <v>4500</v>
      </c>
      <c r="C7" s="36">
        <v>0</v>
      </c>
      <c r="D7" s="11">
        <v>225</v>
      </c>
      <c r="E7" s="36">
        <v>75</v>
      </c>
      <c r="F7" s="11">
        <v>130</v>
      </c>
      <c r="G7" s="36">
        <v>5</v>
      </c>
      <c r="H7" s="11">
        <v>100</v>
      </c>
      <c r="I7" s="36">
        <v>25</v>
      </c>
      <c r="J7" s="11">
        <v>32</v>
      </c>
      <c r="K7" s="36">
        <v>225</v>
      </c>
      <c r="L7" s="11">
        <v>50</v>
      </c>
      <c r="M7" s="36">
        <v>112</v>
      </c>
      <c r="N7" s="11">
        <v>125</v>
      </c>
      <c r="O7" s="36">
        <v>50</v>
      </c>
      <c r="P7" s="11">
        <v>40</v>
      </c>
      <c r="Q7" s="36">
        <v>24</v>
      </c>
      <c r="R7" s="11">
        <v>53</v>
      </c>
      <c r="S7" s="36">
        <v>81</v>
      </c>
      <c r="T7" s="11">
        <v>40</v>
      </c>
      <c r="U7" s="36">
        <v>56</v>
      </c>
      <c r="V7" s="11">
        <v>45</v>
      </c>
      <c r="W7" s="36">
        <v>0</v>
      </c>
      <c r="X7" s="11">
        <v>50</v>
      </c>
      <c r="Y7" s="36">
        <v>0</v>
      </c>
      <c r="Z7" s="41">
        <f t="shared" si="7"/>
        <v>1543</v>
      </c>
      <c r="AA7" s="15">
        <f t="shared" si="8"/>
        <v>6043</v>
      </c>
      <c r="AB7" s="55">
        <f t="shared" si="9"/>
        <v>29525</v>
      </c>
      <c r="AC7" s="16"/>
      <c r="AD7" s="17">
        <v>355</v>
      </c>
      <c r="AE7" s="14"/>
      <c r="AF7" s="11">
        <f t="shared" si="5"/>
        <v>6398</v>
      </c>
      <c r="AG7" s="18">
        <f t="shared" si="0"/>
        <v>6.009586697959346E-2</v>
      </c>
      <c r="AH7" s="19">
        <f>SUM(AA$2:AA7)/AA$27</f>
        <v>0.2936174867735391</v>
      </c>
      <c r="AI7" s="20">
        <f t="shared" si="1"/>
        <v>5493.3308189464051</v>
      </c>
      <c r="AJ7" s="38"/>
      <c r="AK7" s="22"/>
      <c r="AL7" s="21"/>
      <c r="AM7" s="23">
        <f>AA7/AI7</f>
        <v>1.1000611831273288</v>
      </c>
      <c r="AN7" s="24">
        <f>(SUM(AA$2:AA7)/(SUM(AI$2:AI7)))</f>
        <v>1.214228901760563</v>
      </c>
      <c r="AO7" s="25">
        <f t="shared" si="6"/>
        <v>0.52211842775704209</v>
      </c>
      <c r="AP7" s="11">
        <f t="shared" si="2"/>
        <v>1543</v>
      </c>
      <c r="AQ7" s="23">
        <f t="shared" si="3"/>
        <v>0.25533675326824423</v>
      </c>
      <c r="AR7" s="35">
        <v>2.4913102284791808E-2</v>
      </c>
      <c r="AS7" s="35">
        <v>5.3942675249747767E-2</v>
      </c>
      <c r="AT7" s="26">
        <f t="shared" si="4"/>
        <v>3.9427888767269784E-2</v>
      </c>
    </row>
    <row r="8" spans="1:46" x14ac:dyDescent="0.2">
      <c r="A8" s="54">
        <f>A7+1</f>
        <v>45688</v>
      </c>
      <c r="B8" s="11">
        <v>3829</v>
      </c>
      <c r="C8" s="36">
        <v>23</v>
      </c>
      <c r="D8" s="36">
        <v>325</v>
      </c>
      <c r="E8" s="36">
        <v>82</v>
      </c>
      <c r="F8" s="36">
        <v>100</v>
      </c>
      <c r="G8" s="36">
        <v>4</v>
      </c>
      <c r="H8" s="36">
        <v>100</v>
      </c>
      <c r="I8" s="36">
        <v>10</v>
      </c>
      <c r="J8" s="36">
        <v>50</v>
      </c>
      <c r="K8" s="36">
        <v>175</v>
      </c>
      <c r="L8" s="36">
        <v>0</v>
      </c>
      <c r="M8" s="36">
        <v>125</v>
      </c>
      <c r="N8" s="36">
        <v>125</v>
      </c>
      <c r="O8" s="36">
        <v>75</v>
      </c>
      <c r="P8" s="36">
        <v>45</v>
      </c>
      <c r="Q8" s="36">
        <v>35</v>
      </c>
      <c r="R8" s="36">
        <v>51</v>
      </c>
      <c r="S8" s="36">
        <v>55</v>
      </c>
      <c r="T8" s="36">
        <v>65</v>
      </c>
      <c r="U8" s="36">
        <v>35</v>
      </c>
      <c r="V8" s="36">
        <v>50</v>
      </c>
      <c r="W8" s="36">
        <v>1</v>
      </c>
      <c r="X8" s="36">
        <v>50</v>
      </c>
      <c r="Y8" s="36">
        <v>57</v>
      </c>
      <c r="Z8" s="41">
        <f t="shared" si="7"/>
        <v>1638</v>
      </c>
      <c r="AA8" s="15">
        <f t="shared" si="8"/>
        <v>5467</v>
      </c>
      <c r="AB8" s="55">
        <f t="shared" si="9"/>
        <v>34992</v>
      </c>
      <c r="AC8" s="16"/>
      <c r="AD8" s="17">
        <v>80</v>
      </c>
      <c r="AE8" s="14"/>
      <c r="AF8" s="11">
        <f t="shared" si="5"/>
        <v>5547</v>
      </c>
      <c r="AG8" s="18">
        <f t="shared" si="0"/>
        <v>5.4367715501809938E-2</v>
      </c>
      <c r="AH8" s="19">
        <f>SUM(AA$2:AA8)/AA$27</f>
        <v>0.34798520227534907</v>
      </c>
      <c r="AI8" s="20">
        <f t="shared" si="1"/>
        <v>5072.9286365299276</v>
      </c>
      <c r="AJ8" s="38"/>
      <c r="AK8" s="22"/>
      <c r="AL8" s="21"/>
      <c r="AM8" s="23">
        <f>AA8/AI8</f>
        <v>1.077681235377999</v>
      </c>
      <c r="AN8" s="24">
        <f>(SUM(AA$2:AA8)/(SUM(AI$2:AI8)))</f>
        <v>1.1906587926446217</v>
      </c>
      <c r="AO8" s="25">
        <f t="shared" si="6"/>
        <v>0.51198328083718736</v>
      </c>
      <c r="AP8" s="11">
        <f t="shared" si="2"/>
        <v>1638</v>
      </c>
      <c r="AQ8" s="23">
        <f t="shared" si="3"/>
        <v>0.29961587708066584</v>
      </c>
      <c r="AR8" s="35">
        <v>2.7130993760816766E-2</v>
      </c>
      <c r="AS8" s="35">
        <v>4.568998593170482E-2</v>
      </c>
      <c r="AT8" s="26">
        <f t="shared" si="4"/>
        <v>3.6410489846260795E-2</v>
      </c>
    </row>
    <row r="9" spans="1:46" x14ac:dyDescent="0.2">
      <c r="A9" s="54">
        <f>A8+1</f>
        <v>45689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41">
        <f t="shared" si="7"/>
        <v>0</v>
      </c>
      <c r="AA9" s="15">
        <f t="shared" si="8"/>
        <v>0</v>
      </c>
      <c r="AB9" s="55">
        <f t="shared" si="9"/>
        <v>34992</v>
      </c>
      <c r="AC9" s="16"/>
      <c r="AD9" s="40"/>
      <c r="AE9" s="14"/>
      <c r="AF9" s="14"/>
      <c r="AG9" s="28">
        <f t="shared" si="0"/>
        <v>0</v>
      </c>
      <c r="AH9" s="29">
        <f>SUM(AA$2:AA9)/AA$27</f>
        <v>0.34798520227534907</v>
      </c>
      <c r="AI9" s="20">
        <f t="shared" si="1"/>
        <v>3128.9502615779224</v>
      </c>
      <c r="AJ9" s="30">
        <f>SUM(AI4:AI8)</f>
        <v>29013.302720352029</v>
      </c>
      <c r="AK9" s="31">
        <f>SUM(AA4:AA9)</f>
        <v>34886</v>
      </c>
      <c r="AL9" s="29">
        <f>AK9/AJ9</f>
        <v>1.2024139525324855</v>
      </c>
      <c r="AM9" s="23"/>
      <c r="AN9" s="33">
        <f>(SUM(AA$2:AA9)/(SUM(AI$2:AI9)))</f>
        <v>1.0760901248205108</v>
      </c>
      <c r="AO9" s="25">
        <f t="shared" si="6"/>
        <v>0.46271875367281962</v>
      </c>
      <c r="AP9" s="11">
        <f t="shared" si="2"/>
        <v>0</v>
      </c>
      <c r="AQ9" s="23" t="e">
        <f t="shared" si="3"/>
        <v>#DIV/0!</v>
      </c>
      <c r="AR9" s="35">
        <v>0</v>
      </c>
      <c r="AS9" s="35">
        <v>4.4915519176933677E-2</v>
      </c>
      <c r="AT9" s="26">
        <f t="shared" si="4"/>
        <v>2.2457759588466839E-2</v>
      </c>
    </row>
    <row r="10" spans="1:46" x14ac:dyDescent="0.2">
      <c r="A10" s="54">
        <f>A8+3</f>
        <v>45691</v>
      </c>
      <c r="B10" s="11">
        <v>7963</v>
      </c>
      <c r="C10" s="36">
        <v>15</v>
      </c>
      <c r="D10" s="11">
        <v>530</v>
      </c>
      <c r="E10" s="36">
        <v>125</v>
      </c>
      <c r="F10" s="11">
        <v>275</v>
      </c>
      <c r="G10" s="36">
        <v>11</v>
      </c>
      <c r="H10" s="11">
        <v>150</v>
      </c>
      <c r="I10" s="36">
        <v>22</v>
      </c>
      <c r="J10" s="11">
        <v>111</v>
      </c>
      <c r="K10" s="36">
        <v>325</v>
      </c>
      <c r="L10" s="11">
        <v>34</v>
      </c>
      <c r="M10" s="36">
        <v>260</v>
      </c>
      <c r="N10" s="11">
        <v>290</v>
      </c>
      <c r="O10" s="36">
        <v>125</v>
      </c>
      <c r="P10" s="11">
        <v>145</v>
      </c>
      <c r="Q10" s="36">
        <v>128</v>
      </c>
      <c r="R10" s="11">
        <v>120</v>
      </c>
      <c r="S10" s="36">
        <v>153</v>
      </c>
      <c r="T10" s="11">
        <v>115</v>
      </c>
      <c r="U10" s="36">
        <v>89</v>
      </c>
      <c r="V10" s="11">
        <v>190</v>
      </c>
      <c r="W10" s="36">
        <v>50</v>
      </c>
      <c r="X10" s="11">
        <v>80</v>
      </c>
      <c r="Y10" s="36">
        <v>60</v>
      </c>
      <c r="Z10" s="41">
        <f t="shared" si="7"/>
        <v>3403</v>
      </c>
      <c r="AA10" s="15">
        <f t="shared" si="8"/>
        <v>11366</v>
      </c>
      <c r="AB10" s="55">
        <f t="shared" si="9"/>
        <v>46358</v>
      </c>
      <c r="AC10" s="16"/>
      <c r="AD10" s="17">
        <v>196</v>
      </c>
      <c r="AE10" s="14"/>
      <c r="AF10" s="11">
        <f t="shared" ref="AF10:AF14" si="10">SUM(AA10:AE10)-AB10</f>
        <v>11562</v>
      </c>
      <c r="AG10" s="18">
        <f t="shared" si="0"/>
        <v>0.11303154461195751</v>
      </c>
      <c r="AH10" s="19">
        <f>SUM(AA$2:AA10)/AA$27</f>
        <v>0.46101674688730659</v>
      </c>
      <c r="AI10" s="20">
        <f t="shared" si="1"/>
        <v>8086.9827746396077</v>
      </c>
      <c r="AJ10" s="38"/>
      <c r="AK10" s="22"/>
      <c r="AL10" s="21"/>
      <c r="AM10" s="23">
        <f>AA10/AI10</f>
        <v>1.4054685556698889</v>
      </c>
      <c r="AN10" s="24">
        <f>(SUM(AA$2:AA10)/(SUM(AI$2:AI10)))</f>
        <v>1.1416903473192583</v>
      </c>
      <c r="AO10" s="25">
        <f t="shared" si="6"/>
        <v>0.49092684934728109</v>
      </c>
      <c r="AP10" s="11">
        <f t="shared" si="2"/>
        <v>3403</v>
      </c>
      <c r="AQ10" s="23">
        <f t="shared" si="3"/>
        <v>0.29940172444131619</v>
      </c>
      <c r="AR10" s="35">
        <v>6.6638549135385916E-2</v>
      </c>
      <c r="AS10" s="35">
        <v>4.9448636512199627E-2</v>
      </c>
      <c r="AT10" s="26">
        <f t="shared" si="4"/>
        <v>5.8043592823792775E-2</v>
      </c>
    </row>
    <row r="11" spans="1:46" x14ac:dyDescent="0.2">
      <c r="A11" s="54">
        <f>A10+1</f>
        <v>45692</v>
      </c>
      <c r="B11" s="41">
        <v>199</v>
      </c>
      <c r="C11" s="36">
        <v>0</v>
      </c>
      <c r="D11" s="11">
        <v>270</v>
      </c>
      <c r="E11" s="36">
        <v>100</v>
      </c>
      <c r="F11" s="11">
        <v>125</v>
      </c>
      <c r="G11" s="36">
        <v>5</v>
      </c>
      <c r="H11" s="11">
        <v>100</v>
      </c>
      <c r="I11" s="36">
        <v>15</v>
      </c>
      <c r="J11" s="11">
        <v>65</v>
      </c>
      <c r="K11" s="36">
        <v>175</v>
      </c>
      <c r="L11" s="11">
        <v>0</v>
      </c>
      <c r="M11" s="36">
        <v>125</v>
      </c>
      <c r="N11" s="11">
        <v>125</v>
      </c>
      <c r="O11" s="36">
        <v>75</v>
      </c>
      <c r="P11" s="11">
        <v>50</v>
      </c>
      <c r="Q11" s="36">
        <v>50</v>
      </c>
      <c r="R11" s="11">
        <v>60</v>
      </c>
      <c r="S11" s="36">
        <v>65</v>
      </c>
      <c r="T11" s="11">
        <v>75</v>
      </c>
      <c r="U11" s="36">
        <v>50</v>
      </c>
      <c r="V11" s="11">
        <v>75</v>
      </c>
      <c r="W11" s="36">
        <v>0</v>
      </c>
      <c r="X11" s="11">
        <v>70</v>
      </c>
      <c r="Y11" s="41">
        <v>0</v>
      </c>
      <c r="Z11" s="41">
        <f t="shared" si="7"/>
        <v>1675</v>
      </c>
      <c r="AA11" s="15">
        <f t="shared" si="8"/>
        <v>1874</v>
      </c>
      <c r="AB11" s="55">
        <f t="shared" si="9"/>
        <v>48232</v>
      </c>
      <c r="AC11" s="16"/>
      <c r="AD11" s="17">
        <v>193</v>
      </c>
      <c r="AE11" s="14"/>
      <c r="AF11" s="11">
        <f t="shared" si="10"/>
        <v>2067</v>
      </c>
      <c r="AG11" s="18">
        <f t="shared" si="0"/>
        <v>1.8636381717649867E-2</v>
      </c>
      <c r="AH11" s="19">
        <f>SUM(AA$2:AA11)/AA$27</f>
        <v>0.47965312860495646</v>
      </c>
      <c r="AI11" s="20">
        <f t="shared" si="1"/>
        <v>5319.4721944551693</v>
      </c>
      <c r="AJ11" s="38"/>
      <c r="AK11" s="70"/>
      <c r="AL11" s="21"/>
      <c r="AM11" s="23">
        <f>AA11/AI11</f>
        <v>0.35229059039981292</v>
      </c>
      <c r="AN11" s="24">
        <f>(SUM(AA$2:AA11)/(SUM(AI$2:AI11)))</f>
        <v>1.0502528890109721</v>
      </c>
      <c r="AO11" s="25">
        <f t="shared" si="6"/>
        <v>0.45160874227471803</v>
      </c>
      <c r="AP11" s="11">
        <f t="shared" si="2"/>
        <v>1675</v>
      </c>
      <c r="AQ11" s="23">
        <f t="shared" si="3"/>
        <v>0.89381003201707576</v>
      </c>
      <c r="AR11" s="35">
        <v>1.5219825768263064E-2</v>
      </c>
      <c r="AS11" s="35">
        <v>6.1140242429409845E-2</v>
      </c>
      <c r="AT11" s="26">
        <f t="shared" si="4"/>
        <v>3.8180034098836454E-2</v>
      </c>
    </row>
    <row r="12" spans="1:46" x14ac:dyDescent="0.2">
      <c r="A12" s="54">
        <f>A11+1</f>
        <v>45693</v>
      </c>
      <c r="B12" s="41">
        <v>4588</v>
      </c>
      <c r="C12" s="36">
        <v>0</v>
      </c>
      <c r="D12" s="11">
        <v>225</v>
      </c>
      <c r="E12" s="36">
        <v>75</v>
      </c>
      <c r="F12" s="11">
        <v>125</v>
      </c>
      <c r="G12" s="36">
        <v>125</v>
      </c>
      <c r="H12" s="11">
        <v>50</v>
      </c>
      <c r="I12" s="36">
        <v>25</v>
      </c>
      <c r="J12" s="11">
        <v>0</v>
      </c>
      <c r="K12" s="36">
        <v>191</v>
      </c>
      <c r="L12" s="11">
        <v>43</v>
      </c>
      <c r="M12" s="36">
        <v>150</v>
      </c>
      <c r="N12" s="11">
        <v>150</v>
      </c>
      <c r="O12" s="36">
        <v>65</v>
      </c>
      <c r="P12" s="11">
        <v>50</v>
      </c>
      <c r="Q12" s="36">
        <v>40</v>
      </c>
      <c r="R12" s="11">
        <v>85</v>
      </c>
      <c r="S12" s="36">
        <v>60</v>
      </c>
      <c r="T12" s="11">
        <v>60</v>
      </c>
      <c r="U12" s="36">
        <v>40</v>
      </c>
      <c r="V12" s="11">
        <v>100</v>
      </c>
      <c r="W12" s="36">
        <v>0</v>
      </c>
      <c r="X12" s="11">
        <v>50</v>
      </c>
      <c r="Y12" s="36">
        <v>0</v>
      </c>
      <c r="Z12" s="41">
        <f t="shared" si="7"/>
        <v>1709</v>
      </c>
      <c r="AA12" s="15">
        <f t="shared" si="8"/>
        <v>6297</v>
      </c>
      <c r="AB12" s="55">
        <f t="shared" si="9"/>
        <v>54529</v>
      </c>
      <c r="AC12" s="16"/>
      <c r="AD12" s="17">
        <v>7</v>
      </c>
      <c r="AE12" s="14"/>
      <c r="AF12" s="11">
        <f t="shared" si="10"/>
        <v>6304</v>
      </c>
      <c r="AG12" s="18">
        <f t="shared" si="0"/>
        <v>6.262182266597717E-2</v>
      </c>
      <c r="AH12" s="19">
        <f>SUM(AA$2:AA12)/AA$27</f>
        <v>0.54227495127093361</v>
      </c>
      <c r="AI12" s="20">
        <f t="shared" si="1"/>
        <v>7519.6332315951386</v>
      </c>
      <c r="AJ12" s="38"/>
      <c r="AK12" s="22"/>
      <c r="AL12" s="21"/>
      <c r="AM12" s="23">
        <f>AA12/AI12</f>
        <v>0.83740786366308162</v>
      </c>
      <c r="AN12" s="24">
        <f>(SUM(AA$2:AA12)/(SUM(AI$2:AI12)))</f>
        <v>1.0203052391974552</v>
      </c>
      <c r="AO12" s="25">
        <f t="shared" si="6"/>
        <v>0.43873125285490572</v>
      </c>
      <c r="AP12" s="11">
        <f t="shared" si="2"/>
        <v>1709</v>
      </c>
      <c r="AQ12" s="23">
        <f t="shared" si="3"/>
        <v>0.27139907892647291</v>
      </c>
      <c r="AR12" s="35">
        <v>5.3229395424598959E-2</v>
      </c>
      <c r="AS12" s="35">
        <v>5.4713589404726377E-2</v>
      </c>
      <c r="AT12" s="26">
        <f t="shared" si="4"/>
        <v>5.3971492414662668E-2</v>
      </c>
    </row>
    <row r="13" spans="1:46" x14ac:dyDescent="0.2">
      <c r="A13" s="54">
        <f>A12+1</f>
        <v>45694</v>
      </c>
      <c r="B13" s="11">
        <v>2736</v>
      </c>
      <c r="C13" s="36">
        <v>15</v>
      </c>
      <c r="D13" s="11">
        <v>150</v>
      </c>
      <c r="E13" s="36">
        <v>30</v>
      </c>
      <c r="F13" s="11">
        <v>75</v>
      </c>
      <c r="G13" s="36">
        <v>5</v>
      </c>
      <c r="H13" s="11">
        <v>117</v>
      </c>
      <c r="I13" s="36">
        <v>5</v>
      </c>
      <c r="J13" s="11">
        <v>65</v>
      </c>
      <c r="K13" s="36">
        <v>150</v>
      </c>
      <c r="L13" s="11">
        <v>22</v>
      </c>
      <c r="M13" s="36">
        <v>80</v>
      </c>
      <c r="N13" s="11">
        <v>150</v>
      </c>
      <c r="O13" s="36">
        <v>25</v>
      </c>
      <c r="P13" s="11">
        <v>55</v>
      </c>
      <c r="Q13" s="36">
        <v>25</v>
      </c>
      <c r="R13" s="11">
        <v>45</v>
      </c>
      <c r="S13" s="36">
        <v>55</v>
      </c>
      <c r="T13" s="11">
        <v>50</v>
      </c>
      <c r="U13" s="36">
        <v>40</v>
      </c>
      <c r="V13" s="11">
        <v>75</v>
      </c>
      <c r="W13" s="36">
        <v>3</v>
      </c>
      <c r="X13" s="11">
        <v>40</v>
      </c>
      <c r="Y13" s="36">
        <v>30</v>
      </c>
      <c r="Z13" s="41">
        <f t="shared" si="7"/>
        <v>1307</v>
      </c>
      <c r="AA13" s="15">
        <f t="shared" si="8"/>
        <v>4043</v>
      </c>
      <c r="AB13" s="55">
        <f t="shared" si="9"/>
        <v>58572</v>
      </c>
      <c r="AC13" s="16"/>
      <c r="AD13" s="17">
        <v>28</v>
      </c>
      <c r="AE13" s="14"/>
      <c r="AF13" s="11">
        <f t="shared" si="10"/>
        <v>4071</v>
      </c>
      <c r="AG13" s="18">
        <f t="shared" si="0"/>
        <v>4.0206452126178446E-2</v>
      </c>
      <c r="AH13" s="19">
        <f>SUM(AA$2:AA13)/AA$27</f>
        <v>0.58248140339711207</v>
      </c>
      <c r="AI13" s="20">
        <f t="shared" si="1"/>
        <v>5585.6129063548606</v>
      </c>
      <c r="AJ13" s="38"/>
      <c r="AK13" s="22"/>
      <c r="AL13" s="21"/>
      <c r="AM13" s="23">
        <f>AA13/AI13</f>
        <v>0.72382387891581246</v>
      </c>
      <c r="AN13" s="24">
        <f>(SUM(AA$2:AA13)/(SUM(AI$2:AI13)))</f>
        <v>0.99225092301146489</v>
      </c>
      <c r="AO13" s="25">
        <f t="shared" si="6"/>
        <v>0.4266678968949299</v>
      </c>
      <c r="AP13" s="11">
        <f t="shared" si="2"/>
        <v>1307</v>
      </c>
      <c r="AQ13" s="23">
        <f t="shared" si="3"/>
        <v>0.32327479594360625</v>
      </c>
      <c r="AR13" s="35">
        <v>2.7530941404034382E-2</v>
      </c>
      <c r="AS13" s="35">
        <v>5.2649528925267509E-2</v>
      </c>
      <c r="AT13" s="26">
        <f t="shared" si="4"/>
        <v>4.0090235164650947E-2</v>
      </c>
    </row>
    <row r="14" spans="1:46" x14ac:dyDescent="0.2">
      <c r="A14" s="54">
        <f>A13+1</f>
        <v>45695</v>
      </c>
      <c r="B14" s="11">
        <v>2292</v>
      </c>
      <c r="C14" s="36">
        <v>0</v>
      </c>
      <c r="D14" s="11">
        <v>280</v>
      </c>
      <c r="E14" s="36">
        <v>90</v>
      </c>
      <c r="F14" s="11">
        <v>110</v>
      </c>
      <c r="G14" s="36">
        <v>5</v>
      </c>
      <c r="H14" s="11">
        <v>100</v>
      </c>
      <c r="I14" s="36">
        <v>21</v>
      </c>
      <c r="J14" s="11">
        <v>80</v>
      </c>
      <c r="K14" s="36">
        <v>200</v>
      </c>
      <c r="L14" s="11">
        <v>21</v>
      </c>
      <c r="M14" s="36">
        <v>100</v>
      </c>
      <c r="N14" s="11">
        <v>150</v>
      </c>
      <c r="O14" s="36">
        <v>60</v>
      </c>
      <c r="P14" s="11">
        <v>50</v>
      </c>
      <c r="Q14" s="36">
        <v>63</v>
      </c>
      <c r="R14" s="11">
        <v>35</v>
      </c>
      <c r="S14" s="36">
        <v>55</v>
      </c>
      <c r="T14" s="11">
        <v>75</v>
      </c>
      <c r="U14" s="36">
        <v>50</v>
      </c>
      <c r="V14" s="11">
        <v>100</v>
      </c>
      <c r="W14" s="36">
        <v>2</v>
      </c>
      <c r="X14" s="11">
        <v>45</v>
      </c>
      <c r="Y14" s="36">
        <v>0</v>
      </c>
      <c r="Z14" s="41">
        <f t="shared" si="7"/>
        <v>1692</v>
      </c>
      <c r="AA14" s="15">
        <f t="shared" si="8"/>
        <v>3984</v>
      </c>
      <c r="AB14" s="55">
        <f t="shared" si="9"/>
        <v>62556</v>
      </c>
      <c r="AC14" s="16"/>
      <c r="AD14" s="17">
        <v>163</v>
      </c>
      <c r="AE14" s="14"/>
      <c r="AF14" s="11">
        <f t="shared" si="10"/>
        <v>4147</v>
      </c>
      <c r="AG14" s="18">
        <f t="shared" si="0"/>
        <v>3.9619714388002707E-2</v>
      </c>
      <c r="AH14" s="19">
        <f>SUM(AA$2:AA14)/AA$27</f>
        <v>0.62210111778511479</v>
      </c>
      <c r="AI14" s="20">
        <f t="shared" si="1"/>
        <v>6994.2111955529745</v>
      </c>
      <c r="AJ14" s="38"/>
      <c r="AK14" s="22"/>
      <c r="AL14" s="21"/>
      <c r="AM14" s="23">
        <f>AA14/AI14</f>
        <v>0.56961391193521405</v>
      </c>
      <c r="AN14" s="24">
        <f>(SUM(AA$2:AA14)/(SUM(AI$2:AI14)))</f>
        <v>0.94747888757261856</v>
      </c>
      <c r="AO14" s="25">
        <f t="shared" si="6"/>
        <v>0.40741592165622598</v>
      </c>
      <c r="AP14" s="11">
        <f t="shared" si="2"/>
        <v>1692</v>
      </c>
      <c r="AQ14" s="23">
        <f t="shared" si="3"/>
        <v>0.4246987951807229</v>
      </c>
      <c r="AR14" s="35">
        <v>5.2756730028069056E-2</v>
      </c>
      <c r="AS14" s="35">
        <v>4.7643915817595313E-2</v>
      </c>
      <c r="AT14" s="26">
        <f t="shared" si="4"/>
        <v>5.0200322922832184E-2</v>
      </c>
    </row>
    <row r="15" spans="1:46" x14ac:dyDescent="0.2">
      <c r="A15" s="54">
        <f>A14+1</f>
        <v>45696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41">
        <f t="shared" si="7"/>
        <v>0</v>
      </c>
      <c r="AA15" s="15">
        <f t="shared" si="8"/>
        <v>0</v>
      </c>
      <c r="AB15" s="55">
        <f t="shared" si="9"/>
        <v>62556</v>
      </c>
      <c r="AC15" s="16"/>
      <c r="AD15" s="40"/>
      <c r="AE15" s="14"/>
      <c r="AF15" s="11">
        <f t="shared" ref="AF15" si="11">SUM(AA15:AE15)-AB15</f>
        <v>0</v>
      </c>
      <c r="AG15" s="28">
        <f t="shared" si="0"/>
        <v>0</v>
      </c>
      <c r="AH15" s="29">
        <f>SUM(AA$2:AA15)/AA$27</f>
        <v>0.62210111778511479</v>
      </c>
      <c r="AI15" s="20">
        <f t="shared" si="1"/>
        <v>3463.0547346563212</v>
      </c>
      <c r="AJ15" s="30">
        <f>SUM(AI10:AI14)</f>
        <v>33505.912302597753</v>
      </c>
      <c r="AK15" s="31">
        <f>SUM(AA10:AA15)</f>
        <v>27564</v>
      </c>
      <c r="AL15" s="29">
        <f>AK15/AJ15</f>
        <v>0.82266078150819166</v>
      </c>
      <c r="AM15" s="32"/>
      <c r="AN15" s="33">
        <f>(SUM(AA$2:AA15)/(SUM(AI$2:AI15)))</f>
        <v>0.90025874696367081</v>
      </c>
      <c r="AO15" s="25">
        <f t="shared" si="6"/>
        <v>0.38711126119437844</v>
      </c>
      <c r="AP15" s="11">
        <f t="shared" si="2"/>
        <v>0</v>
      </c>
      <c r="AQ15" s="23" t="e">
        <f t="shared" si="3"/>
        <v>#DIV/0!</v>
      </c>
      <c r="AR15" s="35">
        <v>0</v>
      </c>
      <c r="AS15" s="35">
        <v>4.9711528896846713E-2</v>
      </c>
      <c r="AT15" s="26">
        <f t="shared" si="4"/>
        <v>2.4855764448423356E-2</v>
      </c>
    </row>
    <row r="16" spans="1:46" x14ac:dyDescent="0.2">
      <c r="A16" s="54">
        <f>A15+2</f>
        <v>45698</v>
      </c>
      <c r="B16" s="11">
        <v>6463</v>
      </c>
      <c r="C16" s="36">
        <v>25</v>
      </c>
      <c r="D16" s="36">
        <v>626</v>
      </c>
      <c r="E16" s="36">
        <v>165</v>
      </c>
      <c r="F16" s="36">
        <v>265</v>
      </c>
      <c r="G16" s="36">
        <v>15</v>
      </c>
      <c r="H16" s="36">
        <v>370</v>
      </c>
      <c r="I16" s="36">
        <v>48</v>
      </c>
      <c r="J16" s="36">
        <v>132</v>
      </c>
      <c r="K16" s="36">
        <v>450</v>
      </c>
      <c r="L16" s="36">
        <v>0</v>
      </c>
      <c r="M16" s="36">
        <v>370</v>
      </c>
      <c r="N16" s="36">
        <v>400</v>
      </c>
      <c r="O16" s="36">
        <v>120</v>
      </c>
      <c r="P16" s="36">
        <v>153</v>
      </c>
      <c r="Q16" s="36">
        <v>119</v>
      </c>
      <c r="R16" s="36">
        <v>200</v>
      </c>
      <c r="S16" s="36">
        <v>219</v>
      </c>
      <c r="T16" s="36">
        <v>200</v>
      </c>
      <c r="U16" s="36">
        <v>180</v>
      </c>
      <c r="V16" s="36">
        <v>300</v>
      </c>
      <c r="W16" s="36">
        <v>0</v>
      </c>
      <c r="X16" s="36">
        <v>158</v>
      </c>
      <c r="Y16" s="36">
        <v>50</v>
      </c>
      <c r="Z16" s="41">
        <f t="shared" si="7"/>
        <v>4565</v>
      </c>
      <c r="AA16" s="15">
        <f t="shared" si="8"/>
        <v>11028</v>
      </c>
      <c r="AB16" s="55">
        <f t="shared" si="9"/>
        <v>73584</v>
      </c>
      <c r="AC16" s="16"/>
      <c r="AD16" s="17">
        <v>70</v>
      </c>
      <c r="AE16" s="14"/>
      <c r="AF16" s="11"/>
      <c r="AG16" s="18">
        <f t="shared" si="0"/>
        <v>0.10967023350173039</v>
      </c>
      <c r="AH16" s="19">
        <f>SUM(AA$2:AA16)/AA$27</f>
        <v>0.73177135128684512</v>
      </c>
      <c r="AI16" s="20">
        <f t="shared" si="1"/>
        <v>16521.050914608149</v>
      </c>
      <c r="AJ16" s="38"/>
      <c r="AK16" s="22"/>
      <c r="AL16" s="21"/>
      <c r="AM16" s="23">
        <f t="shared" ref="AM16:AM21" si="12">AA16/AI16</f>
        <v>0.66751201585178122</v>
      </c>
      <c r="AN16" s="24">
        <f>(SUM(AA$2:AA16)/(SUM(AI$2:AI16)))</f>
        <v>0.85555090349096319</v>
      </c>
      <c r="AO16" s="25">
        <f t="shared" si="6"/>
        <v>0.36788688850111417</v>
      </c>
      <c r="AP16" s="11">
        <f t="shared" si="2"/>
        <v>4565</v>
      </c>
      <c r="AQ16" s="23">
        <f t="shared" si="3"/>
        <v>0.41394631846209651</v>
      </c>
      <c r="AR16" s="35">
        <v>0.15769571983304004</v>
      </c>
      <c r="AS16" s="35">
        <v>7.9460999559477621E-2</v>
      </c>
      <c r="AT16" s="26">
        <f t="shared" si="4"/>
        <v>0.11857835969625882</v>
      </c>
    </row>
    <row r="17" spans="1:46" x14ac:dyDescent="0.2">
      <c r="A17" s="54" t="s">
        <v>51</v>
      </c>
      <c r="B17" s="11">
        <v>2400</v>
      </c>
      <c r="C17" s="36">
        <f>'Election Day (AM) Pickups'!C8</f>
        <v>65</v>
      </c>
      <c r="D17" s="36">
        <f>'Election Day (AM) Pickups'!D8</f>
        <v>897</v>
      </c>
      <c r="E17" s="36">
        <f>'Election Day (AM) Pickups'!E8</f>
        <v>275</v>
      </c>
      <c r="F17" s="36">
        <f>'Election Day (AM) Pickups'!F8</f>
        <v>450</v>
      </c>
      <c r="G17" s="36">
        <f>'Election Day (AM) Pickups'!G8</f>
        <v>20</v>
      </c>
      <c r="H17" s="36">
        <f>'Election Day (AM) Pickups'!H8</f>
        <v>700</v>
      </c>
      <c r="I17" s="36">
        <f>'Election Day (AM) Pickups'!I8</f>
        <v>95</v>
      </c>
      <c r="J17" s="36">
        <f>'Election Day (AM) Pickups'!J8</f>
        <v>370</v>
      </c>
      <c r="K17" s="36">
        <f>'Election Day (AM) Pickups'!K8</f>
        <v>809</v>
      </c>
      <c r="L17" s="36">
        <f>'Election Day (AM) Pickups'!L8</f>
        <v>71</v>
      </c>
      <c r="M17" s="36">
        <f>'Election Day (AM) Pickups'!M8</f>
        <v>625</v>
      </c>
      <c r="N17" s="36">
        <f>'Election Day (AM) Pickups'!N8</f>
        <v>650</v>
      </c>
      <c r="O17" s="36">
        <f>'Election Day (AM) Pickups'!O8</f>
        <v>280</v>
      </c>
      <c r="P17" s="36">
        <f>'Election Day (AM) Pickups'!P8</f>
        <v>325</v>
      </c>
      <c r="Q17" s="36">
        <f>'Election Day (AM) Pickups'!Q8</f>
        <v>270</v>
      </c>
      <c r="R17" s="36">
        <f>'Election Day (AM) Pickups'!R8</f>
        <v>350</v>
      </c>
      <c r="S17" s="36">
        <f>'Election Day (AM) Pickups'!S8</f>
        <v>400</v>
      </c>
      <c r="T17" s="36">
        <f>'Election Day (AM) Pickups'!T8</f>
        <v>350</v>
      </c>
      <c r="U17" s="36">
        <f>'Election Day (AM) Pickups'!U8</f>
        <v>325</v>
      </c>
      <c r="V17" s="36">
        <f>'Election Day (AM) Pickups'!V8</f>
        <v>500</v>
      </c>
      <c r="W17" s="36">
        <f>'Election Day (AM) Pickups'!W8</f>
        <v>3</v>
      </c>
      <c r="X17" s="36">
        <f>'Election Day (AM) Pickups'!X8</f>
        <v>325</v>
      </c>
      <c r="Y17" s="36">
        <f>'Election Day (AM) Pickups'!Y8</f>
        <v>100</v>
      </c>
      <c r="Z17" s="41">
        <f t="shared" si="7"/>
        <v>8255</v>
      </c>
      <c r="AA17" s="15">
        <f t="shared" si="8"/>
        <v>10655</v>
      </c>
      <c r="AB17" s="55">
        <f t="shared" si="9"/>
        <v>84239</v>
      </c>
      <c r="AC17" s="16"/>
      <c r="AD17" s="17">
        <v>70</v>
      </c>
      <c r="AE17" s="14"/>
      <c r="AF17" s="11"/>
      <c r="AG17" s="18">
        <f t="shared" si="0"/>
        <v>0.10596085763156848</v>
      </c>
      <c r="AH17" s="19">
        <f>SUM(AA$2:AA17)/AA$27</f>
        <v>0.8377322089184136</v>
      </c>
      <c r="AI17" s="20">
        <f t="shared" si="1"/>
        <v>33070.874305864541</v>
      </c>
      <c r="AJ17" s="38"/>
      <c r="AK17" s="22"/>
      <c r="AL17" s="21"/>
      <c r="AM17" s="23">
        <f t="shared" si="12"/>
        <v>0.32218682522434922</v>
      </c>
      <c r="AN17" s="24">
        <f>(SUM(AA$2:AA17)/(SUM(AI$2:AI17)))</f>
        <v>0.70742341278826748</v>
      </c>
      <c r="AO17" s="25">
        <f t="shared" si="6"/>
        <v>0.304192067498955</v>
      </c>
      <c r="AP17" s="11">
        <f t="shared" si="2"/>
        <v>8255</v>
      </c>
      <c r="AQ17" s="23">
        <f t="shared" si="3"/>
        <v>0.77475363679023934</v>
      </c>
      <c r="AR17" s="35">
        <v>0.27821085239750432</v>
      </c>
      <c r="AS17" s="35">
        <v>0.19651561012348837</v>
      </c>
      <c r="AT17" s="26">
        <f t="shared" si="4"/>
        <v>0.23736323126049635</v>
      </c>
    </row>
    <row r="18" spans="1:46" x14ac:dyDescent="0.2">
      <c r="A18" s="54" t="s">
        <v>50</v>
      </c>
      <c r="B18" s="37"/>
      <c r="C18" s="36">
        <f>'Election Day (8PM) Pickup'!C8</f>
        <v>100</v>
      </c>
      <c r="D18" s="36">
        <f>'Election Day (8PM) Pickup'!D8</f>
        <v>1175</v>
      </c>
      <c r="E18" s="36">
        <f>'Election Day (8PM) Pickup'!E8</f>
        <v>320</v>
      </c>
      <c r="F18" s="36">
        <f>'Election Day (8PM) Pickup'!F8</f>
        <v>525</v>
      </c>
      <c r="G18" s="36">
        <f>'Election Day (8PM) Pickup'!G8</f>
        <v>26</v>
      </c>
      <c r="H18" s="36">
        <f>'Election Day (8PM) Pickup'!H8</f>
        <v>912</v>
      </c>
      <c r="I18" s="36">
        <f>'Election Day (8PM) Pickup'!I8</f>
        <v>160</v>
      </c>
      <c r="J18" s="36">
        <f>'Election Day (8PM) Pickup'!J8</f>
        <v>440</v>
      </c>
      <c r="K18" s="36">
        <f>'Election Day (8PM) Pickup'!K8</f>
        <v>1187</v>
      </c>
      <c r="L18" s="36">
        <f>'Election Day (8PM) Pickup'!L8</f>
        <v>51</v>
      </c>
      <c r="M18" s="36">
        <f>'Election Day (8PM) Pickup'!M8</f>
        <v>900</v>
      </c>
      <c r="N18" s="36">
        <f>'Election Day (8PM) Pickup'!N8</f>
        <v>955</v>
      </c>
      <c r="O18" s="36">
        <f>'Election Day (8PM) Pickup'!O8</f>
        <v>400</v>
      </c>
      <c r="P18" s="36">
        <f>'Election Day (8PM) Pickup'!P8</f>
        <v>345</v>
      </c>
      <c r="Q18" s="36">
        <f>'Election Day (8PM) Pickup'!Q8</f>
        <v>475</v>
      </c>
      <c r="R18" s="36">
        <f>'Election Day (8PM) Pickup'!R8</f>
        <v>525</v>
      </c>
      <c r="S18" s="36">
        <f>'Election Day (8PM) Pickup'!S8</f>
        <v>575</v>
      </c>
      <c r="T18" s="36">
        <f>'Election Day (8PM) Pickup'!T8</f>
        <v>525</v>
      </c>
      <c r="U18" s="36">
        <f>'Election Day (8PM) Pickup'!U8</f>
        <v>575</v>
      </c>
      <c r="V18" s="36">
        <f>'Election Day (8PM) Pickup'!V8</f>
        <v>900</v>
      </c>
      <c r="W18" s="36">
        <f>'Election Day (8PM) Pickup'!W8</f>
        <v>5</v>
      </c>
      <c r="X18" s="36">
        <f>'Election Day (8PM) Pickup'!X8</f>
        <v>475</v>
      </c>
      <c r="Y18" s="36">
        <f>'Election Day (8PM) Pickup'!Y8</f>
        <v>150</v>
      </c>
      <c r="Z18" s="41">
        <f t="shared" si="7"/>
        <v>11701</v>
      </c>
      <c r="AA18" s="15">
        <f t="shared" si="8"/>
        <v>11701</v>
      </c>
      <c r="AB18" s="55">
        <f t="shared" si="9"/>
        <v>95940</v>
      </c>
      <c r="AC18" s="16"/>
      <c r="AD18" s="14"/>
      <c r="AE18" s="14"/>
      <c r="AF18" s="11"/>
      <c r="AG18" s="18">
        <f t="shared" si="0"/>
        <v>0.11636302159990453</v>
      </c>
      <c r="AH18" s="19">
        <f>SUM(AA$2:AA18)/AA$27</f>
        <v>0.95409523051831813</v>
      </c>
      <c r="AI18" s="20">
        <f t="shared" si="1"/>
        <v>14939.776852190538</v>
      </c>
      <c r="AJ18" s="38"/>
      <c r="AK18" s="22"/>
      <c r="AL18" s="21"/>
      <c r="AM18" s="23">
        <f t="shared" si="12"/>
        <v>0.78321116277478708</v>
      </c>
      <c r="AN18" s="24">
        <f>(SUM(AA$2:AA18)/(SUM(AI$2:AI18)))</f>
        <v>0.71587189556610542</v>
      </c>
      <c r="AO18" s="25">
        <f t="shared" si="6"/>
        <v>0.3078249150934253</v>
      </c>
      <c r="AP18" s="11">
        <f t="shared" si="2"/>
        <v>11701</v>
      </c>
      <c r="AQ18" s="23">
        <f t="shared" si="3"/>
        <v>1</v>
      </c>
      <c r="AR18" s="35">
        <v>0.14724617868206344</v>
      </c>
      <c r="AS18" s="35">
        <v>6.7211635474840492E-2</v>
      </c>
      <c r="AT18" s="26">
        <f t="shared" si="4"/>
        <v>0.10722890707845197</v>
      </c>
    </row>
    <row r="19" spans="1:46" x14ac:dyDescent="0.2">
      <c r="A19" s="54">
        <f>A16+2</f>
        <v>45700</v>
      </c>
      <c r="B19" s="11">
        <v>3718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15">
        <f t="shared" si="8"/>
        <v>3718</v>
      </c>
      <c r="AB19" s="55">
        <f t="shared" si="9"/>
        <v>99658</v>
      </c>
      <c r="AC19" s="16"/>
      <c r="AD19" s="17">
        <v>10</v>
      </c>
      <c r="AE19" s="14"/>
      <c r="AF19" s="11"/>
      <c r="AG19" s="18">
        <f t="shared" si="0"/>
        <v>3.6974422212498512E-2</v>
      </c>
      <c r="AH19" s="19">
        <f>SUM(AA$2:AA19)/AA$27</f>
        <v>0.99106965273081671</v>
      </c>
      <c r="AI19" s="20">
        <f t="shared" si="1"/>
        <v>3548.0577370387473</v>
      </c>
      <c r="AJ19" s="38"/>
      <c r="AK19" s="22"/>
      <c r="AL19" s="21"/>
      <c r="AM19" s="23">
        <f t="shared" si="12"/>
        <v>1.0478972653649905</v>
      </c>
      <c r="AN19" s="24">
        <f>(SUM(AA$2:AA19)/(SUM(AI$2:AI19)))</f>
        <v>0.72443535844756324</v>
      </c>
      <c r="AO19" s="25">
        <f t="shared" si="6"/>
        <v>0.3115072041324522</v>
      </c>
      <c r="AP19" s="11">
        <f t="shared" si="2"/>
        <v>0</v>
      </c>
      <c r="AQ19" s="23">
        <f t="shared" si="3"/>
        <v>0</v>
      </c>
      <c r="AR19" s="35">
        <v>3.3261100365043123E-2</v>
      </c>
      <c r="AS19" s="35">
        <v>1.7670631368035129E-2</v>
      </c>
      <c r="AT19" s="26">
        <f t="shared" si="4"/>
        <v>2.5465865866539126E-2</v>
      </c>
    </row>
    <row r="20" spans="1:46" x14ac:dyDescent="0.2">
      <c r="A20" s="54">
        <f>A19+1</f>
        <v>45701</v>
      </c>
      <c r="B20" s="11">
        <v>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15">
        <f t="shared" si="8"/>
        <v>2</v>
      </c>
      <c r="AB20" s="55">
        <f t="shared" si="9"/>
        <v>99660</v>
      </c>
      <c r="AC20" s="16"/>
      <c r="AD20" s="17">
        <v>44</v>
      </c>
      <c r="AE20" s="36">
        <v>44</v>
      </c>
      <c r="AF20" s="11"/>
      <c r="AG20" s="18">
        <f t="shared" si="0"/>
        <v>1.9889414853415013E-5</v>
      </c>
      <c r="AH20" s="19">
        <f>SUM(AA$2:AA20)/AA$27</f>
        <v>0.99108954214567002</v>
      </c>
      <c r="AI20" s="20">
        <f t="shared" si="1"/>
        <v>692.25655406077612</v>
      </c>
      <c r="AJ20" s="38"/>
      <c r="AK20" s="22"/>
      <c r="AL20" s="21"/>
      <c r="AM20" s="23">
        <f t="shared" si="12"/>
        <v>2.8891022963495288E-3</v>
      </c>
      <c r="AN20" s="24">
        <f>(SUM(AA$2:AA20)/(SUM(AI$2:AI20)))</f>
        <v>0.72082260132071119</v>
      </c>
      <c r="AO20" s="25">
        <f t="shared" si="6"/>
        <v>0.30995371856790582</v>
      </c>
      <c r="AP20" s="11">
        <f t="shared" si="2"/>
        <v>0</v>
      </c>
      <c r="AQ20" s="23">
        <f t="shared" si="3"/>
        <v>0</v>
      </c>
      <c r="AR20" s="35">
        <v>6.384618740819384E-3</v>
      </c>
      <c r="AS20" s="35">
        <v>3.552599792528172E-3</v>
      </c>
      <c r="AT20" s="26">
        <f t="shared" si="4"/>
        <v>4.9686092666737782E-3</v>
      </c>
    </row>
    <row r="21" spans="1:46" x14ac:dyDescent="0.2">
      <c r="A21" s="54">
        <f>A20+1</f>
        <v>45702</v>
      </c>
      <c r="B21" s="11">
        <v>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15">
        <f t="shared" si="8"/>
        <v>0</v>
      </c>
      <c r="AB21" s="55">
        <f t="shared" si="9"/>
        <v>99660</v>
      </c>
      <c r="AC21" s="16"/>
      <c r="AD21" s="17">
        <v>0</v>
      </c>
      <c r="AE21" s="36">
        <v>0</v>
      </c>
      <c r="AF21" s="11"/>
      <c r="AG21" s="18">
        <f t="shared" si="0"/>
        <v>0</v>
      </c>
      <c r="AH21" s="19">
        <f>SUM(AA$2:AA21)/AA$27</f>
        <v>0.99108954214567002</v>
      </c>
      <c r="AI21" s="20">
        <f t="shared" si="1"/>
        <v>298.94285821773366</v>
      </c>
      <c r="AJ21" s="38"/>
      <c r="AK21" s="22"/>
      <c r="AL21" s="21"/>
      <c r="AM21" s="23">
        <f t="shared" si="12"/>
        <v>0</v>
      </c>
      <c r="AN21" s="24">
        <f>(SUM(AA$2:AA21)/(SUM(AI$2:AI21)))</f>
        <v>0.71926740194536998</v>
      </c>
      <c r="AO21" s="25">
        <f t="shared" si="6"/>
        <v>0.30928498283650907</v>
      </c>
      <c r="AP21" s="11">
        <f t="shared" si="2"/>
        <v>0</v>
      </c>
      <c r="AQ21" s="23" t="e">
        <f t="shared" si="3"/>
        <v>#DIV/0!</v>
      </c>
      <c r="AR21" s="35">
        <v>1.2289300309777629E-3</v>
      </c>
      <c r="AS21" s="35">
        <v>3.0623410211592845E-3</v>
      </c>
      <c r="AT21" s="26">
        <f t="shared" si="4"/>
        <v>2.1456355260685237E-3</v>
      </c>
    </row>
    <row r="22" spans="1:46" x14ac:dyDescent="0.2">
      <c r="A22" s="54">
        <f>A21+1</f>
        <v>45703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55">
        <f t="shared" si="9"/>
        <v>99660</v>
      </c>
      <c r="AC22" s="16"/>
      <c r="AD22" s="40"/>
      <c r="AE22" s="37"/>
      <c r="AF22" s="37"/>
      <c r="AG22" s="28">
        <f t="shared" si="0"/>
        <v>0</v>
      </c>
      <c r="AH22" s="29">
        <f>SUM(AA$2:AA22)/AA$27</f>
        <v>0.99108954214567002</v>
      </c>
      <c r="AI22" s="20">
        <f>AT22*$Z$32</f>
        <v>354.8931958477213</v>
      </c>
      <c r="AJ22" s="30">
        <f>SUM(AI16:AI20)</f>
        <v>68772.016363762756</v>
      </c>
      <c r="AK22" s="31">
        <f>SUM(AA16:AA22)</f>
        <v>37104</v>
      </c>
      <c r="AL22" s="29">
        <f>AK22/AJ22</f>
        <v>0.5395217700720315</v>
      </c>
      <c r="AM22" s="32"/>
      <c r="AN22" s="33">
        <f>(SUM(AA$2:AA22)/(SUM(AI$2:AI22)))</f>
        <v>0.71742982051850979</v>
      </c>
      <c r="AO22" s="25">
        <f t="shared" si="6"/>
        <v>0.3084948228229592</v>
      </c>
      <c r="AP22" s="11">
        <f t="shared" si="2"/>
        <v>0</v>
      </c>
      <c r="AQ22" s="32"/>
      <c r="AR22" s="35">
        <v>0</v>
      </c>
      <c r="AS22" s="35">
        <v>5.0944281024853984E-3</v>
      </c>
      <c r="AT22" s="26">
        <f t="shared" si="4"/>
        <v>2.5472140512426992E-3</v>
      </c>
    </row>
    <row r="23" spans="1:46" x14ac:dyDescent="0.2">
      <c r="A23" s="54">
        <f>A22+2</f>
        <v>45705</v>
      </c>
      <c r="B23" s="39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83">
        <f t="shared" si="8"/>
        <v>0</v>
      </c>
      <c r="AB23" s="55">
        <f t="shared" si="9"/>
        <v>99660</v>
      </c>
      <c r="AC23" s="16"/>
      <c r="AD23" s="40"/>
      <c r="AE23" s="39">
        <v>0</v>
      </c>
      <c r="AF23" s="39">
        <f t="shared" ref="AF23" si="13">SUM(AA23:AE23)-AB23</f>
        <v>0</v>
      </c>
      <c r="AG23" s="18">
        <f t="shared" si="0"/>
        <v>0</v>
      </c>
      <c r="AH23" s="19">
        <f>SUM(AA$2:AA23)/AA$27</f>
        <v>0.99108954214567002</v>
      </c>
      <c r="AI23" s="20">
        <f t="shared" si="1"/>
        <v>57.749408368359049</v>
      </c>
      <c r="AJ23" s="38"/>
      <c r="AK23" s="22"/>
      <c r="AL23" s="21"/>
      <c r="AM23" s="23">
        <f t="shared" ref="AM23:AM27" si="14">AA23/AI23</f>
        <v>0</v>
      </c>
      <c r="AN23" s="24">
        <f>(SUM(AA$2:AA23)/(SUM(AI$2:AI23)))</f>
        <v>0.71713169098814766</v>
      </c>
      <c r="AO23" s="25">
        <f t="shared" si="6"/>
        <v>0.30836662712490348</v>
      </c>
      <c r="AP23" s="11">
        <f t="shared" si="2"/>
        <v>0</v>
      </c>
      <c r="AQ23" s="23" t="e">
        <f t="shared" si="3"/>
        <v>#DIV/0!</v>
      </c>
      <c r="AR23" s="35">
        <v>8.289823877601478E-4</v>
      </c>
      <c r="AS23" s="35">
        <v>0</v>
      </c>
      <c r="AT23" s="26">
        <f t="shared" si="4"/>
        <v>4.144911938800739E-4</v>
      </c>
    </row>
    <row r="24" spans="1:46" x14ac:dyDescent="0.2">
      <c r="A24" s="54">
        <f>A23+1</f>
        <v>45706</v>
      </c>
      <c r="B24" s="11">
        <v>721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15">
        <f t="shared" si="8"/>
        <v>721</v>
      </c>
      <c r="AB24" s="55">
        <f t="shared" si="9"/>
        <v>100381</v>
      </c>
      <c r="AC24" s="16"/>
      <c r="AD24" s="17">
        <v>44</v>
      </c>
      <c r="AE24" s="36">
        <v>25</v>
      </c>
      <c r="AF24" s="11"/>
      <c r="AG24" s="18">
        <f t="shared" si="0"/>
        <v>7.170134054656112E-3</v>
      </c>
      <c r="AH24" s="19">
        <f>SUM(AA$2:AA24)/AA$27</f>
        <v>0.99825967620032618</v>
      </c>
      <c r="AI24" s="20">
        <f t="shared" si="1"/>
        <v>217.49293038093441</v>
      </c>
      <c r="AJ24" s="38"/>
      <c r="AK24" s="22"/>
      <c r="AL24" s="21"/>
      <c r="AM24" s="23">
        <f t="shared" si="14"/>
        <v>3.3150502811157279</v>
      </c>
      <c r="AN24" s="24">
        <f>(SUM(AA$2:AA24)/(SUM(AI$2:AI24)))</f>
        <v>0.72119116309028419</v>
      </c>
      <c r="AO24" s="25">
        <f t="shared" si="6"/>
        <v>0.31011220012882218</v>
      </c>
      <c r="AP24" s="11">
        <f t="shared" si="2"/>
        <v>0</v>
      </c>
      <c r="AQ24" s="23">
        <f t="shared" si="3"/>
        <v>0</v>
      </c>
      <c r="AR24" s="35">
        <v>4.3630651987376201E-4</v>
      </c>
      <c r="AS24" s="35">
        <v>2.6857654431512983E-3</v>
      </c>
      <c r="AT24" s="26">
        <f t="shared" si="4"/>
        <v>1.5610359815125302E-3</v>
      </c>
    </row>
    <row r="25" spans="1:46" x14ac:dyDescent="0.2">
      <c r="A25" s="54">
        <f>A24+1</f>
        <v>45707</v>
      </c>
      <c r="B25" s="11">
        <v>136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37"/>
      <c r="AA25" s="15">
        <f t="shared" si="8"/>
        <v>136</v>
      </c>
      <c r="AB25" s="55">
        <f t="shared" si="9"/>
        <v>100517</v>
      </c>
      <c r="AC25" s="16"/>
      <c r="AD25" s="17">
        <v>2</v>
      </c>
      <c r="AE25" s="36">
        <v>380</v>
      </c>
      <c r="AF25" s="11"/>
      <c r="AG25" s="18">
        <f t="shared" si="0"/>
        <v>1.3524802100322209E-3</v>
      </c>
      <c r="AH25" s="19">
        <f>SUM(AA$2:AA25)/AA$27</f>
        <v>0.99961215641035839</v>
      </c>
      <c r="AI25" s="20">
        <f t="shared" si="1"/>
        <v>135.01846322018085</v>
      </c>
      <c r="AJ25" s="38"/>
      <c r="AK25" s="22"/>
      <c r="AL25" s="21"/>
      <c r="AM25" s="23">
        <f t="shared" si="14"/>
        <v>1.0072696485829387</v>
      </c>
      <c r="AN25" s="24">
        <f>(SUM(AA$2:AA25)/(SUM(AI$2:AI25)))</f>
        <v>0.72146840326004591</v>
      </c>
      <c r="AO25" s="25">
        <f t="shared" si="6"/>
        <v>0.31023141340181976</v>
      </c>
      <c r="AP25" s="11">
        <f t="shared" si="2"/>
        <v>0</v>
      </c>
      <c r="AQ25" s="23">
        <f t="shared" si="3"/>
        <v>0</v>
      </c>
      <c r="AR25" s="35">
        <v>8.7261303974752396E-5</v>
      </c>
      <c r="AS25" s="35">
        <v>1.8509044919071778E-3</v>
      </c>
      <c r="AT25" s="26">
        <f t="shared" si="4"/>
        <v>9.6908289794096509E-4</v>
      </c>
    </row>
    <row r="26" spans="1:46" x14ac:dyDescent="0.2">
      <c r="A26" s="54">
        <f>A25+1</f>
        <v>45708</v>
      </c>
      <c r="B26" s="11">
        <v>39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37"/>
      <c r="AA26" s="15">
        <f t="shared" si="8"/>
        <v>39</v>
      </c>
      <c r="AB26" s="55">
        <f t="shared" si="9"/>
        <v>100556</v>
      </c>
      <c r="AC26" s="16"/>
      <c r="AD26" s="17">
        <v>31</v>
      </c>
      <c r="AE26" s="36">
        <v>119</v>
      </c>
      <c r="AF26" s="11"/>
      <c r="AG26" s="18">
        <f t="shared" si="0"/>
        <v>3.8784358964159273E-4</v>
      </c>
      <c r="AH26" s="19">
        <f>SUM(AA$2:AA26)/AA$27</f>
        <v>1</v>
      </c>
      <c r="AI26" s="20">
        <f t="shared" si="1"/>
        <v>3.2173023333475439</v>
      </c>
      <c r="AJ26" s="38">
        <f>SUM(AI23:AI26)</f>
        <v>413.47810430282186</v>
      </c>
      <c r="AK26" s="22"/>
      <c r="AL26" s="21"/>
      <c r="AM26" s="23">
        <f t="shared" si="14"/>
        <v>12.12195683189687</v>
      </c>
      <c r="AN26" s="24">
        <f>(SUM(AA$2:AA26)/(SUM(AI$2:AI26)))</f>
        <v>0.72173166218341678</v>
      </c>
      <c r="AO26" s="25">
        <f t="shared" si="6"/>
        <v>0.31034461473886921</v>
      </c>
      <c r="AP26" s="11">
        <f t="shared" si="2"/>
        <v>0</v>
      </c>
      <c r="AQ26" s="23">
        <f t="shared" si="3"/>
        <v>0</v>
      </c>
      <c r="AR26" s="35">
        <v>0</v>
      </c>
      <c r="AS26" s="35">
        <v>4.6183797302866241E-5</v>
      </c>
      <c r="AT26" s="26">
        <f t="shared" si="4"/>
        <v>2.309189865143312E-5</v>
      </c>
    </row>
    <row r="27" spans="1:46" x14ac:dyDescent="0.2">
      <c r="A27" s="42" t="s">
        <v>0</v>
      </c>
      <c r="B27" s="11">
        <f>SUM(B2:B26)</f>
        <v>55365</v>
      </c>
      <c r="C27" s="11">
        <f t="shared" ref="C27:Z27" si="15">SUM(C2:C26)</f>
        <v>278</v>
      </c>
      <c r="D27" s="11">
        <f t="shared" si="15"/>
        <v>6036</v>
      </c>
      <c r="E27" s="11">
        <f t="shared" si="15"/>
        <v>1725</v>
      </c>
      <c r="F27" s="11">
        <f t="shared" si="15"/>
        <v>2788</v>
      </c>
      <c r="G27" s="11">
        <f t="shared" si="15"/>
        <v>249</v>
      </c>
      <c r="H27" s="11">
        <f t="shared" si="15"/>
        <v>3294</v>
      </c>
      <c r="I27" s="11">
        <f t="shared" si="15"/>
        <v>503</v>
      </c>
      <c r="J27" s="11">
        <f t="shared" si="15"/>
        <v>1595</v>
      </c>
      <c r="K27" s="11">
        <f t="shared" si="15"/>
        <v>4851</v>
      </c>
      <c r="L27" s="11">
        <f t="shared" si="15"/>
        <v>337</v>
      </c>
      <c r="M27" s="11">
        <f t="shared" si="15"/>
        <v>3415</v>
      </c>
      <c r="N27" s="11">
        <f t="shared" si="15"/>
        <v>3714</v>
      </c>
      <c r="O27" s="11">
        <f t="shared" si="15"/>
        <v>1422</v>
      </c>
      <c r="P27" s="11">
        <f t="shared" si="15"/>
        <v>1494</v>
      </c>
      <c r="Q27" s="11">
        <f t="shared" si="15"/>
        <v>1359</v>
      </c>
      <c r="R27" s="11">
        <f t="shared" si="15"/>
        <v>1729</v>
      </c>
      <c r="S27" s="11">
        <f t="shared" si="15"/>
        <v>1971</v>
      </c>
      <c r="T27" s="11">
        <f t="shared" si="15"/>
        <v>1763</v>
      </c>
      <c r="U27" s="11">
        <f t="shared" si="15"/>
        <v>1637</v>
      </c>
      <c r="V27" s="11">
        <f t="shared" si="15"/>
        <v>2834</v>
      </c>
      <c r="W27" s="11">
        <f t="shared" si="15"/>
        <v>81</v>
      </c>
      <c r="X27" s="11">
        <f t="shared" si="15"/>
        <v>1634</v>
      </c>
      <c r="Y27" s="11">
        <f t="shared" si="15"/>
        <v>482</v>
      </c>
      <c r="Z27" s="11">
        <f t="shared" si="15"/>
        <v>45191</v>
      </c>
      <c r="AA27" s="15">
        <f>SUM(AA2:AA26)</f>
        <v>100556</v>
      </c>
      <c r="AB27" s="55"/>
      <c r="AC27" s="16"/>
      <c r="AD27" s="17">
        <f>SUM(AD2:AD26)</f>
        <v>1993</v>
      </c>
      <c r="AE27" s="17">
        <f t="shared" ref="AE27:AF27" si="16">SUM(AE2:AE26)</f>
        <v>568</v>
      </c>
      <c r="AF27" s="17">
        <f t="shared" si="16"/>
        <v>64278</v>
      </c>
      <c r="AG27" s="43">
        <f>SUM(AG2:AG26)</f>
        <v>1.0000000000000002</v>
      </c>
      <c r="AH27" s="19">
        <f>SUM(AA$2:AA26)/AA$27</f>
        <v>1</v>
      </c>
      <c r="AI27" s="20">
        <f>AT27*$Z$32</f>
        <v>139326.01999999999</v>
      </c>
      <c r="AJ27" s="38">
        <f>SUM(AJ9:AJ26)</f>
        <v>131704.70949101535</v>
      </c>
      <c r="AK27" s="22"/>
      <c r="AL27" s="21"/>
      <c r="AM27" s="44">
        <f t="shared" si="14"/>
        <v>0.721731662183417</v>
      </c>
      <c r="AN27" s="45"/>
      <c r="AO27" s="44"/>
      <c r="AP27" s="11">
        <f>SUM(AP2:AP26)</f>
        <v>45191</v>
      </c>
      <c r="AQ27" s="46">
        <f>AP27/AA27</f>
        <v>0.44941127332033892</v>
      </c>
      <c r="AR27" s="47">
        <v>1.0000000000000002</v>
      </c>
      <c r="AS27" s="47">
        <v>1</v>
      </c>
      <c r="AT27" s="47">
        <f>SUM(AT2:AT26)</f>
        <v>1</v>
      </c>
    </row>
    <row r="28" spans="1:46" ht="15" x14ac:dyDescent="0.25">
      <c r="B28" s="92" t="s">
        <v>1</v>
      </c>
      <c r="C28" s="93"/>
      <c r="D28" s="93"/>
      <c r="E28" s="93"/>
      <c r="F28" s="93"/>
      <c r="G28" s="93"/>
      <c r="H28" s="93"/>
      <c r="I28" s="93"/>
      <c r="J28" s="9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0">
        <v>324014</v>
      </c>
      <c r="AA28" s="91"/>
      <c r="AE28" s="10"/>
      <c r="AG28" s="10"/>
      <c r="AI28" s="10"/>
      <c r="AK28" s="10"/>
      <c r="AM28" s="10"/>
      <c r="AO28" s="10"/>
      <c r="AQ28" s="10"/>
      <c r="AR28" s="10">
        <v>0</v>
      </c>
    </row>
    <row r="29" spans="1:46" ht="15" x14ac:dyDescent="0.25">
      <c r="B29" s="92" t="s">
        <v>6</v>
      </c>
      <c r="C29" s="93"/>
      <c r="D29" s="93"/>
      <c r="E29" s="93"/>
      <c r="F29" s="93"/>
      <c r="G29" s="93"/>
      <c r="H29" s="93"/>
      <c r="I29" s="93"/>
      <c r="J29" s="93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7"/>
      <c r="Z29" s="88">
        <f>AA27/Z28</f>
        <v>0.31034461473886932</v>
      </c>
      <c r="AA29" s="89"/>
      <c r="AE29" s="10"/>
      <c r="AG29" s="10"/>
      <c r="AI29" s="10"/>
      <c r="AK29" s="10"/>
      <c r="AM29" s="10"/>
      <c r="AO29" s="10"/>
      <c r="AQ29" s="10"/>
    </row>
    <row r="30" spans="1:46" x14ac:dyDescent="0.2">
      <c r="C30" s="10"/>
      <c r="E30" s="10"/>
      <c r="G30" s="10"/>
      <c r="I30" s="10"/>
      <c r="K30" s="10"/>
      <c r="M30" s="10"/>
      <c r="O30" s="10"/>
      <c r="Q30" s="10"/>
      <c r="S30" s="10"/>
      <c r="U30" s="10"/>
      <c r="V30" s="10"/>
      <c r="W30" s="10"/>
      <c r="X30" s="10"/>
      <c r="Y30" s="10"/>
      <c r="Z30" s="10"/>
      <c r="AA30" s="48"/>
      <c r="AE30" s="10"/>
      <c r="AG30" s="10"/>
      <c r="AI30" s="10"/>
      <c r="AK30" s="10"/>
      <c r="AM30" s="10"/>
      <c r="AO30" s="10"/>
      <c r="AQ30" s="10"/>
      <c r="AR30" s="49"/>
      <c r="AS30" s="49"/>
      <c r="AT30" s="49"/>
    </row>
    <row r="31" spans="1:46" ht="15" x14ac:dyDescent="0.25">
      <c r="B31" s="92" t="s">
        <v>9</v>
      </c>
      <c r="C31" s="93"/>
      <c r="D31" s="93"/>
      <c r="E31" s="93"/>
      <c r="F31" s="93"/>
      <c r="G31" s="93"/>
      <c r="H31" s="93"/>
      <c r="I31" s="93"/>
      <c r="J31" s="93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95"/>
      <c r="W31" s="95"/>
      <c r="X31" s="95"/>
      <c r="Y31" s="96"/>
      <c r="Z31" s="86">
        <v>0.43</v>
      </c>
      <c r="AA31" s="87"/>
      <c r="AE31" s="10"/>
      <c r="AG31" s="10"/>
      <c r="AI31" s="10"/>
      <c r="AK31" s="10"/>
      <c r="AM31" s="10"/>
      <c r="AO31" s="10"/>
      <c r="AQ31" s="10"/>
    </row>
    <row r="32" spans="1:46" ht="15" x14ac:dyDescent="0.25">
      <c r="B32" s="92" t="s">
        <v>10</v>
      </c>
      <c r="C32" s="93"/>
      <c r="D32" s="93"/>
      <c r="E32" s="93"/>
      <c r="F32" s="93"/>
      <c r="G32" s="93"/>
      <c r="H32" s="93"/>
      <c r="I32" s="93"/>
      <c r="J32" s="93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95"/>
      <c r="W32" s="95"/>
      <c r="X32" s="95"/>
      <c r="Y32" s="96"/>
      <c r="Z32" s="84">
        <f>Z28*Z31</f>
        <v>139326.01999999999</v>
      </c>
      <c r="AA32" s="85"/>
      <c r="AE32" s="10"/>
      <c r="AG32" s="10"/>
      <c r="AI32" s="10"/>
      <c r="AK32" s="10"/>
      <c r="AM32" s="10"/>
      <c r="AO32" s="10"/>
      <c r="AQ32" s="10"/>
    </row>
    <row r="33" spans="13:40" s="10" customFormat="1" x14ac:dyDescent="0.2">
      <c r="AA33" s="48"/>
      <c r="AB33" s="53"/>
      <c r="AN33" s="48"/>
    </row>
    <row r="34" spans="13:40" s="10" customFormat="1" x14ac:dyDescent="0.2">
      <c r="V34" s="48"/>
      <c r="X34" s="48"/>
      <c r="Z34" s="48"/>
      <c r="AB34" s="53"/>
      <c r="AM34" s="48"/>
    </row>
    <row r="35" spans="13:40" s="10" customFormat="1" x14ac:dyDescent="0.2">
      <c r="V35" s="48"/>
      <c r="X35" s="48"/>
      <c r="Z35" s="48"/>
      <c r="AB35" s="53"/>
      <c r="AM35" s="48"/>
    </row>
    <row r="36" spans="13:40" s="10" customFormat="1" x14ac:dyDescent="0.2">
      <c r="V36" s="48"/>
      <c r="X36" s="48"/>
      <c r="Z36" s="48"/>
      <c r="AB36" s="53"/>
      <c r="AM36" s="48"/>
    </row>
    <row r="37" spans="13:40" s="10" customFormat="1" x14ac:dyDescent="0.2">
      <c r="M37" s="80"/>
      <c r="O37" s="80"/>
      <c r="U37" s="81"/>
      <c r="V37" s="48"/>
      <c r="X37" s="48"/>
      <c r="Z37" s="48"/>
      <c r="AB37" s="53"/>
      <c r="AM37" s="48"/>
    </row>
    <row r="38" spans="13:40" s="10" customFormat="1" x14ac:dyDescent="0.2">
      <c r="M38" s="80"/>
      <c r="O38" s="80"/>
      <c r="S38" s="81"/>
      <c r="U38" s="81"/>
      <c r="V38" s="48"/>
      <c r="X38" s="48"/>
      <c r="Z38" s="48"/>
      <c r="AB38" s="53"/>
      <c r="AM38" s="48"/>
    </row>
    <row r="39" spans="13:40" s="10" customFormat="1" x14ac:dyDescent="0.2">
      <c r="M39" s="80"/>
      <c r="O39" s="80"/>
      <c r="S39" s="81"/>
      <c r="U39" s="81"/>
      <c r="V39" s="48"/>
      <c r="X39" s="48"/>
      <c r="Z39" s="48"/>
      <c r="AB39" s="53"/>
      <c r="AM39" s="48"/>
    </row>
    <row r="40" spans="13:40" s="10" customFormat="1" x14ac:dyDescent="0.2">
      <c r="M40" s="80"/>
      <c r="O40" s="80"/>
      <c r="P40" s="80"/>
      <c r="S40" s="81"/>
      <c r="U40" s="81"/>
      <c r="V40" s="82"/>
      <c r="X40" s="48"/>
      <c r="Z40" s="48"/>
      <c r="AB40" s="53"/>
      <c r="AM40" s="48"/>
    </row>
    <row r="41" spans="13:40" s="10" customFormat="1" x14ac:dyDescent="0.2">
      <c r="M41" s="80"/>
      <c r="O41" s="80"/>
      <c r="P41" s="80"/>
      <c r="S41" s="81"/>
      <c r="U41" s="81"/>
      <c r="V41" s="82"/>
      <c r="X41" s="48"/>
      <c r="Z41" s="48"/>
      <c r="AB41" s="53"/>
      <c r="AM41" s="48"/>
    </row>
    <row r="42" spans="13:40" s="10" customFormat="1" x14ac:dyDescent="0.2">
      <c r="M42" s="80"/>
      <c r="O42" s="80"/>
      <c r="P42" s="80"/>
      <c r="S42" s="81"/>
      <c r="U42" s="81"/>
      <c r="V42" s="81"/>
      <c r="AA42" s="48"/>
      <c r="AB42" s="53"/>
      <c r="AN42" s="48"/>
    </row>
    <row r="43" spans="13:40" s="10" customFormat="1" x14ac:dyDescent="0.2">
      <c r="M43" s="80"/>
      <c r="O43" s="80"/>
      <c r="P43" s="80"/>
      <c r="S43" s="81"/>
      <c r="U43" s="81"/>
      <c r="V43" s="81"/>
      <c r="AA43" s="48"/>
      <c r="AB43" s="53"/>
      <c r="AN43" s="48"/>
    </row>
    <row r="44" spans="13:40" s="10" customFormat="1" x14ac:dyDescent="0.2">
      <c r="M44" s="80"/>
      <c r="O44" s="80"/>
      <c r="P44" s="80"/>
      <c r="Q44" s="80"/>
      <c r="S44" s="81"/>
      <c r="U44" s="81"/>
      <c r="V44" s="81"/>
      <c r="W44" s="81"/>
      <c r="AA44" s="48"/>
      <c r="AB44" s="53"/>
      <c r="AN44" s="48"/>
    </row>
    <row r="45" spans="13:40" s="10" customFormat="1" x14ac:dyDescent="0.2">
      <c r="M45" s="80"/>
      <c r="O45" s="80"/>
      <c r="P45" s="80"/>
      <c r="Q45" s="80"/>
      <c r="S45" s="81"/>
      <c r="U45" s="81"/>
      <c r="V45" s="81"/>
      <c r="W45" s="81"/>
      <c r="AA45" s="48"/>
      <c r="AB45" s="53"/>
      <c r="AN45" s="48"/>
    </row>
    <row r="46" spans="13:40" s="10" customFormat="1" x14ac:dyDescent="0.2">
      <c r="M46" s="80"/>
      <c r="O46" s="80"/>
      <c r="P46" s="80"/>
      <c r="Q46" s="80"/>
      <c r="S46" s="81"/>
      <c r="U46" s="81"/>
      <c r="V46" s="81"/>
      <c r="W46" s="81"/>
      <c r="AA46" s="48"/>
      <c r="AB46" s="53"/>
      <c r="AN46" s="48"/>
    </row>
    <row r="47" spans="13:40" s="10" customFormat="1" x14ac:dyDescent="0.2">
      <c r="M47" s="80"/>
      <c r="O47" s="80"/>
      <c r="P47" s="80"/>
      <c r="Q47" s="80"/>
      <c r="S47" s="81"/>
      <c r="U47" s="81"/>
      <c r="V47" s="81"/>
      <c r="W47" s="81"/>
      <c r="AA47" s="48"/>
      <c r="AB47" s="53"/>
      <c r="AN47" s="48"/>
    </row>
    <row r="48" spans="13:40" s="10" customFormat="1" x14ac:dyDescent="0.2">
      <c r="M48" s="80"/>
      <c r="O48" s="80"/>
      <c r="P48" s="80"/>
      <c r="Q48" s="80"/>
      <c r="S48" s="81"/>
      <c r="U48" s="81"/>
      <c r="V48" s="81"/>
      <c r="W48" s="81"/>
      <c r="AA48" s="48"/>
      <c r="AB48" s="53"/>
      <c r="AN48" s="48"/>
    </row>
    <row r="49" spans="13:40" s="10" customFormat="1" x14ac:dyDescent="0.2">
      <c r="M49" s="80"/>
      <c r="O49" s="80"/>
      <c r="P49" s="80"/>
      <c r="Q49" s="80"/>
      <c r="S49" s="81"/>
      <c r="U49" s="81"/>
      <c r="V49" s="81"/>
      <c r="W49" s="81"/>
      <c r="AA49" s="48"/>
      <c r="AB49" s="53"/>
      <c r="AN49" s="48"/>
    </row>
    <row r="50" spans="13:40" s="10" customFormat="1" x14ac:dyDescent="0.2">
      <c r="M50" s="80"/>
      <c r="O50" s="80"/>
      <c r="P50" s="80"/>
      <c r="Q50" s="80"/>
      <c r="S50" s="81"/>
      <c r="U50" s="81"/>
      <c r="V50" s="81"/>
      <c r="W50" s="81"/>
      <c r="AA50" s="48"/>
      <c r="AB50" s="53"/>
      <c r="AN50" s="48"/>
    </row>
    <row r="51" spans="13:40" s="10" customFormat="1" x14ac:dyDescent="0.2">
      <c r="M51" s="80"/>
      <c r="O51" s="80"/>
      <c r="P51" s="80"/>
      <c r="Q51" s="80"/>
      <c r="S51" s="81"/>
      <c r="U51" s="81"/>
      <c r="V51" s="81"/>
      <c r="W51" s="81"/>
      <c r="AA51" s="48"/>
      <c r="AB51" s="53"/>
      <c r="AN51" s="48"/>
    </row>
    <row r="52" spans="13:40" s="10" customFormat="1" x14ac:dyDescent="0.2">
      <c r="M52" s="80"/>
      <c r="O52" s="80"/>
      <c r="P52" s="80"/>
      <c r="Q52" s="80"/>
      <c r="S52" s="81"/>
      <c r="U52" s="81"/>
      <c r="V52" s="81"/>
      <c r="W52" s="81"/>
      <c r="AA52" s="48"/>
      <c r="AB52" s="53"/>
      <c r="AN52" s="48"/>
    </row>
    <row r="53" spans="13:40" s="10" customFormat="1" x14ac:dyDescent="0.2">
      <c r="M53" s="80"/>
      <c r="O53" s="80"/>
      <c r="P53" s="80"/>
      <c r="Q53" s="80"/>
      <c r="S53" s="81"/>
      <c r="U53" s="81"/>
      <c r="V53" s="81"/>
      <c r="W53" s="81"/>
      <c r="AA53" s="48"/>
      <c r="AB53" s="53"/>
      <c r="AN53" s="48"/>
    </row>
    <row r="54" spans="13:40" s="10" customFormat="1" x14ac:dyDescent="0.2">
      <c r="M54" s="80"/>
      <c r="O54" s="80"/>
      <c r="P54" s="80"/>
      <c r="Q54" s="80"/>
      <c r="S54" s="81"/>
      <c r="U54" s="81"/>
      <c r="V54" s="81"/>
      <c r="W54" s="81"/>
      <c r="AA54" s="48"/>
      <c r="AB54" s="53"/>
      <c r="AN54" s="48"/>
    </row>
    <row r="55" spans="13:40" s="10" customFormat="1" x14ac:dyDescent="0.2">
      <c r="M55" s="80"/>
      <c r="O55" s="80"/>
      <c r="P55" s="80"/>
      <c r="Q55" s="80"/>
      <c r="S55" s="81"/>
      <c r="U55" s="81"/>
      <c r="V55" s="81"/>
      <c r="W55" s="81"/>
      <c r="AA55" s="48"/>
      <c r="AB55" s="53"/>
      <c r="AN55" s="48"/>
    </row>
    <row r="56" spans="13:40" s="10" customFormat="1" x14ac:dyDescent="0.2">
      <c r="M56" s="80"/>
      <c r="O56" s="80"/>
      <c r="P56" s="80"/>
      <c r="Q56" s="80"/>
      <c r="S56" s="81"/>
      <c r="U56" s="81"/>
      <c r="W56" s="81"/>
      <c r="AA56" s="48"/>
      <c r="AB56" s="53"/>
      <c r="AN56" s="48"/>
    </row>
    <row r="57" spans="13:40" s="10" customFormat="1" x14ac:dyDescent="0.2">
      <c r="M57" s="80"/>
      <c r="O57" s="80"/>
      <c r="P57" s="80"/>
      <c r="Q57" s="80"/>
      <c r="S57" s="81"/>
      <c r="U57" s="81"/>
      <c r="W57" s="81"/>
      <c r="AA57" s="48"/>
      <c r="AB57" s="53"/>
      <c r="AN57" s="48"/>
    </row>
    <row r="58" spans="13:40" s="10" customFormat="1" x14ac:dyDescent="0.2">
      <c r="M58" s="80"/>
      <c r="O58" s="80"/>
      <c r="P58" s="80"/>
      <c r="Q58" s="80"/>
      <c r="S58" s="81"/>
      <c r="U58" s="81"/>
      <c r="W58" s="81"/>
      <c r="AA58" s="48"/>
      <c r="AB58" s="53"/>
      <c r="AN58" s="48"/>
    </row>
    <row r="59" spans="13:40" s="10" customFormat="1" x14ac:dyDescent="0.2">
      <c r="M59" s="80"/>
      <c r="O59" s="80"/>
      <c r="P59" s="80"/>
      <c r="Q59" s="80"/>
      <c r="S59" s="81"/>
      <c r="U59" s="81"/>
      <c r="W59" s="81"/>
      <c r="AA59" s="48"/>
      <c r="AB59" s="53"/>
      <c r="AN59" s="48"/>
    </row>
    <row r="60" spans="13:40" s="10" customFormat="1" x14ac:dyDescent="0.2">
      <c r="M60" s="80"/>
      <c r="O60" s="80"/>
      <c r="P60" s="80"/>
      <c r="Q60" s="80"/>
      <c r="S60" s="81"/>
      <c r="U60" s="81"/>
      <c r="W60" s="81"/>
      <c r="AA60" s="48"/>
      <c r="AB60" s="53"/>
      <c r="AN60" s="48"/>
    </row>
    <row r="61" spans="13:40" s="10" customFormat="1" x14ac:dyDescent="0.2">
      <c r="M61" s="80"/>
      <c r="O61" s="80"/>
      <c r="P61" s="80"/>
      <c r="Q61" s="80"/>
      <c r="S61" s="81"/>
      <c r="U61" s="81"/>
      <c r="W61" s="81"/>
      <c r="AA61" s="48"/>
      <c r="AB61" s="53"/>
      <c r="AN61" s="48"/>
    </row>
    <row r="62" spans="13:40" s="10" customFormat="1" x14ac:dyDescent="0.2">
      <c r="M62" s="80"/>
      <c r="O62" s="80"/>
      <c r="P62" s="80"/>
      <c r="Q62" s="80"/>
      <c r="S62" s="81"/>
      <c r="U62" s="81"/>
      <c r="W62" s="81"/>
      <c r="AA62" s="48"/>
      <c r="AB62" s="53"/>
      <c r="AN62" s="48"/>
    </row>
    <row r="63" spans="13:40" s="10" customFormat="1" x14ac:dyDescent="0.2">
      <c r="M63" s="80"/>
      <c r="O63" s="80"/>
      <c r="P63" s="80"/>
      <c r="Q63" s="80"/>
      <c r="S63" s="81"/>
      <c r="U63" s="81"/>
      <c r="W63" s="81"/>
      <c r="AA63" s="48"/>
      <c r="AB63" s="53"/>
      <c r="AN63" s="48"/>
    </row>
    <row r="64" spans="13:40" s="10" customFormat="1" x14ac:dyDescent="0.2">
      <c r="M64" s="80"/>
      <c r="O64" s="80"/>
      <c r="P64" s="80"/>
      <c r="Q64" s="80"/>
      <c r="S64" s="81"/>
      <c r="U64" s="81"/>
      <c r="W64" s="81"/>
      <c r="AA64" s="48"/>
      <c r="AB64" s="53"/>
      <c r="AN64" s="48"/>
    </row>
    <row r="65" spans="13:40" s="10" customFormat="1" x14ac:dyDescent="0.2">
      <c r="M65" s="80"/>
      <c r="O65" s="80"/>
      <c r="P65" s="80"/>
      <c r="Q65" s="80"/>
      <c r="S65" s="81"/>
      <c r="U65" s="81"/>
      <c r="W65" s="81"/>
      <c r="AA65" s="48"/>
      <c r="AB65" s="53"/>
      <c r="AN65" s="48"/>
    </row>
    <row r="66" spans="13:40" s="10" customFormat="1" x14ac:dyDescent="0.2">
      <c r="M66" s="80"/>
      <c r="O66" s="80"/>
      <c r="P66" s="80"/>
      <c r="Q66" s="80"/>
      <c r="S66" s="81"/>
      <c r="U66" s="81"/>
      <c r="W66" s="81"/>
      <c r="AA66" s="48"/>
      <c r="AB66" s="53"/>
      <c r="AN66" s="48"/>
    </row>
    <row r="67" spans="13:40" s="10" customFormat="1" x14ac:dyDescent="0.2">
      <c r="M67" s="80"/>
      <c r="O67" s="80"/>
      <c r="P67" s="80"/>
      <c r="Q67" s="80"/>
      <c r="S67" s="81"/>
      <c r="W67" s="81"/>
      <c r="AA67" s="48"/>
      <c r="AB67" s="53"/>
      <c r="AN67" s="48"/>
    </row>
    <row r="68" spans="13:40" s="10" customFormat="1" x14ac:dyDescent="0.2">
      <c r="M68" s="80"/>
      <c r="O68" s="80"/>
      <c r="P68" s="80"/>
      <c r="Q68" s="80"/>
      <c r="S68" s="81"/>
      <c r="W68" s="81"/>
      <c r="AA68" s="48"/>
      <c r="AB68" s="53"/>
      <c r="AN68" s="48"/>
    </row>
    <row r="69" spans="13:40" s="10" customFormat="1" x14ac:dyDescent="0.2">
      <c r="M69" s="80"/>
      <c r="O69" s="80"/>
      <c r="Q69" s="80"/>
      <c r="S69" s="81"/>
      <c r="W69" s="81"/>
      <c r="AA69" s="48"/>
      <c r="AB69" s="53"/>
      <c r="AN69" s="48"/>
    </row>
    <row r="70" spans="13:40" s="10" customFormat="1" x14ac:dyDescent="0.2">
      <c r="M70" s="80"/>
      <c r="O70" s="80"/>
      <c r="Q70" s="80"/>
      <c r="S70" s="81"/>
      <c r="W70" s="81"/>
      <c r="AA70" s="48"/>
      <c r="AB70" s="53"/>
      <c r="AN70" s="48"/>
    </row>
    <row r="71" spans="13:40" s="10" customFormat="1" x14ac:dyDescent="0.2">
      <c r="M71" s="80"/>
      <c r="O71" s="80"/>
      <c r="Q71" s="80"/>
      <c r="S71" s="81"/>
      <c r="W71" s="81"/>
      <c r="AA71" s="48"/>
      <c r="AB71" s="53"/>
      <c r="AN71" s="48"/>
    </row>
    <row r="72" spans="13:40" s="10" customFormat="1" x14ac:dyDescent="0.2">
      <c r="M72" s="80"/>
      <c r="Q72" s="80"/>
      <c r="S72" s="81"/>
      <c r="W72" s="81"/>
      <c r="AA72" s="48"/>
      <c r="AB72" s="53"/>
      <c r="AN72" s="48"/>
    </row>
    <row r="73" spans="13:40" s="10" customFormat="1" x14ac:dyDescent="0.2">
      <c r="M73" s="80"/>
      <c r="Q73" s="80"/>
      <c r="S73" s="81"/>
      <c r="W73" s="81"/>
      <c r="AA73" s="48"/>
      <c r="AB73" s="53"/>
      <c r="AN73" s="48"/>
    </row>
    <row r="74" spans="13:40" s="10" customFormat="1" x14ac:dyDescent="0.2">
      <c r="M74" s="80"/>
      <c r="Q74" s="80"/>
      <c r="S74" s="81"/>
      <c r="W74" s="81"/>
      <c r="AA74" s="48"/>
      <c r="AB74" s="53"/>
      <c r="AN74" s="48"/>
    </row>
    <row r="75" spans="13:40" s="10" customFormat="1" x14ac:dyDescent="0.2">
      <c r="M75" s="80"/>
      <c r="Q75" s="80"/>
      <c r="S75" s="81"/>
      <c r="W75" s="81"/>
      <c r="AA75" s="48"/>
      <c r="AB75" s="53"/>
      <c r="AN75" s="48"/>
    </row>
    <row r="76" spans="13:40" s="10" customFormat="1" x14ac:dyDescent="0.2">
      <c r="M76" s="80"/>
      <c r="Q76" s="80"/>
      <c r="S76" s="81"/>
      <c r="W76" s="81"/>
      <c r="AA76" s="48"/>
      <c r="AB76" s="53"/>
      <c r="AN76" s="48"/>
    </row>
    <row r="77" spans="13:40" s="10" customFormat="1" x14ac:dyDescent="0.2">
      <c r="M77" s="80"/>
      <c r="Q77" s="80"/>
      <c r="S77" s="81"/>
      <c r="W77" s="81"/>
      <c r="AA77" s="48"/>
      <c r="AB77" s="53"/>
      <c r="AN77" s="48"/>
    </row>
    <row r="78" spans="13:40" s="10" customFormat="1" x14ac:dyDescent="0.2">
      <c r="M78" s="80"/>
      <c r="Q78" s="80"/>
      <c r="S78" s="81"/>
      <c r="W78" s="81"/>
      <c r="AA78" s="48"/>
      <c r="AB78" s="53"/>
      <c r="AN78" s="48"/>
    </row>
    <row r="79" spans="13:40" s="10" customFormat="1" x14ac:dyDescent="0.2">
      <c r="M79" s="80"/>
      <c r="Q79" s="80"/>
      <c r="W79" s="81"/>
      <c r="AA79" s="48"/>
      <c r="AB79" s="53"/>
      <c r="AN79" s="48"/>
    </row>
    <row r="80" spans="13:40" s="10" customFormat="1" x14ac:dyDescent="0.2">
      <c r="M80" s="80"/>
      <c r="Q80" s="80"/>
      <c r="W80" s="81"/>
      <c r="AA80" s="48"/>
      <c r="AB80" s="53"/>
      <c r="AN80" s="48"/>
    </row>
    <row r="81" spans="13:40" s="10" customFormat="1" x14ac:dyDescent="0.2">
      <c r="M81" s="80"/>
      <c r="Q81" s="80"/>
      <c r="W81" s="81"/>
      <c r="AA81" s="48"/>
      <c r="AB81" s="53"/>
      <c r="AN81" s="48"/>
    </row>
    <row r="82" spans="13:40" s="10" customFormat="1" x14ac:dyDescent="0.2">
      <c r="M82" s="80"/>
      <c r="Q82" s="80"/>
      <c r="W82" s="81"/>
      <c r="AA82" s="48"/>
      <c r="AB82" s="53"/>
      <c r="AN82" s="48"/>
    </row>
    <row r="83" spans="13:40" s="10" customFormat="1" x14ac:dyDescent="0.2">
      <c r="M83" s="80"/>
      <c r="Q83" s="80"/>
      <c r="W83" s="81"/>
      <c r="AA83" s="48"/>
      <c r="AB83" s="53"/>
      <c r="AN83" s="48"/>
    </row>
    <row r="84" spans="13:40" s="10" customFormat="1" x14ac:dyDescent="0.2">
      <c r="M84" s="80"/>
      <c r="Q84" s="80"/>
      <c r="W84" s="81"/>
      <c r="AA84" s="48"/>
      <c r="AB84" s="53"/>
      <c r="AN84" s="48"/>
    </row>
    <row r="85" spans="13:40" s="10" customFormat="1" x14ac:dyDescent="0.2">
      <c r="M85" s="80"/>
      <c r="Q85" s="80"/>
      <c r="W85" s="81"/>
      <c r="AA85" s="48"/>
      <c r="AB85" s="53"/>
      <c r="AN85" s="48"/>
    </row>
    <row r="86" spans="13:40" s="10" customFormat="1" x14ac:dyDescent="0.2">
      <c r="M86" s="80"/>
      <c r="Q86" s="80"/>
      <c r="W86" s="81"/>
      <c r="AA86" s="48"/>
      <c r="AB86" s="53"/>
      <c r="AN86" s="48"/>
    </row>
    <row r="87" spans="13:40" s="10" customFormat="1" x14ac:dyDescent="0.2">
      <c r="Q87" s="80"/>
      <c r="W87" s="81"/>
      <c r="AA87" s="48"/>
      <c r="AB87" s="53"/>
      <c r="AN87" s="48"/>
    </row>
    <row r="88" spans="13:40" s="10" customFormat="1" x14ac:dyDescent="0.2">
      <c r="Q88" s="80"/>
      <c r="AA88" s="48"/>
      <c r="AB88" s="53"/>
      <c r="AN88" s="48"/>
    </row>
    <row r="89" spans="13:40" s="10" customFormat="1" x14ac:dyDescent="0.2">
      <c r="Q89" s="80"/>
      <c r="AA89" s="48"/>
      <c r="AB89" s="53"/>
      <c r="AN89" s="48"/>
    </row>
    <row r="90" spans="13:40" s="10" customFormat="1" x14ac:dyDescent="0.2">
      <c r="Q90" s="80"/>
      <c r="AA90" s="48"/>
      <c r="AB90" s="53"/>
      <c r="AN90" s="48"/>
    </row>
    <row r="91" spans="13:40" s="10" customFormat="1" x14ac:dyDescent="0.2">
      <c r="Q91" s="80"/>
      <c r="AA91" s="48"/>
      <c r="AB91" s="53"/>
      <c r="AN91" s="48"/>
    </row>
    <row r="92" spans="13:40" s="10" customFormat="1" x14ac:dyDescent="0.2">
      <c r="Q92" s="80"/>
      <c r="AA92" s="48"/>
      <c r="AB92" s="53"/>
      <c r="AN92" s="48"/>
    </row>
    <row r="93" spans="13:40" s="10" customFormat="1" x14ac:dyDescent="0.2">
      <c r="Q93" s="80"/>
      <c r="AA93" s="48"/>
      <c r="AB93" s="53"/>
      <c r="AN93" s="48"/>
    </row>
    <row r="94" spans="13:40" s="10" customFormat="1" x14ac:dyDescent="0.2">
      <c r="AA94" s="48"/>
      <c r="AB94" s="53"/>
      <c r="AN94" s="48"/>
    </row>
    <row r="95" spans="13:40" s="10" customFormat="1" x14ac:dyDescent="0.2">
      <c r="AA95" s="48"/>
      <c r="AB95" s="53"/>
      <c r="AN95" s="48"/>
    </row>
    <row r="96" spans="13:40" s="10" customFormat="1" x14ac:dyDescent="0.2">
      <c r="AA96" s="48"/>
      <c r="AB96" s="53"/>
      <c r="AN96" s="48"/>
    </row>
    <row r="97" spans="27:40" s="10" customFormat="1" x14ac:dyDescent="0.2">
      <c r="AA97" s="48"/>
      <c r="AB97" s="53"/>
      <c r="AN97" s="48"/>
    </row>
    <row r="98" spans="27:40" s="10" customFormat="1" x14ac:dyDescent="0.2">
      <c r="AA98" s="48"/>
      <c r="AB98" s="53"/>
      <c r="AN98" s="48"/>
    </row>
    <row r="99" spans="27:40" s="10" customFormat="1" x14ac:dyDescent="0.2">
      <c r="AA99" s="48"/>
      <c r="AB99" s="53"/>
      <c r="AN99" s="48"/>
    </row>
    <row r="100" spans="27:40" s="10" customFormat="1" x14ac:dyDescent="0.2">
      <c r="AA100" s="48"/>
      <c r="AB100" s="53"/>
      <c r="AN100" s="48"/>
    </row>
    <row r="101" spans="27:40" s="10" customFormat="1" x14ac:dyDescent="0.2">
      <c r="AA101" s="48"/>
      <c r="AB101" s="53"/>
      <c r="AN101" s="48"/>
    </row>
    <row r="102" spans="27:40" s="10" customFormat="1" x14ac:dyDescent="0.2">
      <c r="AA102" s="48"/>
      <c r="AB102" s="53"/>
      <c r="AN102" s="48"/>
    </row>
    <row r="103" spans="27:40" s="10" customFormat="1" x14ac:dyDescent="0.2">
      <c r="AA103" s="48"/>
      <c r="AB103" s="53"/>
      <c r="AN103" s="48"/>
    </row>
    <row r="104" spans="27:40" s="10" customFormat="1" x14ac:dyDescent="0.2">
      <c r="AA104" s="48"/>
      <c r="AB104" s="53"/>
      <c r="AN104" s="48"/>
    </row>
    <row r="105" spans="27:40" s="10" customFormat="1" x14ac:dyDescent="0.2">
      <c r="AA105" s="48"/>
      <c r="AB105" s="53"/>
      <c r="AN105" s="48"/>
    </row>
    <row r="106" spans="27:40" s="10" customFormat="1" x14ac:dyDescent="0.2">
      <c r="AA106" s="48"/>
      <c r="AB106" s="53"/>
      <c r="AN106" s="48"/>
    </row>
    <row r="107" spans="27:40" s="10" customFormat="1" x14ac:dyDescent="0.2">
      <c r="AA107" s="48"/>
      <c r="AB107" s="53"/>
      <c r="AN107" s="48"/>
    </row>
    <row r="108" spans="27:40" s="10" customFormat="1" x14ac:dyDescent="0.2">
      <c r="AA108" s="48"/>
      <c r="AB108" s="53"/>
      <c r="AN108" s="48"/>
    </row>
    <row r="109" spans="27:40" s="10" customFormat="1" x14ac:dyDescent="0.2">
      <c r="AA109" s="48"/>
      <c r="AB109" s="53"/>
      <c r="AN109" s="48"/>
    </row>
    <row r="110" spans="27:40" s="10" customFormat="1" x14ac:dyDescent="0.2">
      <c r="AA110" s="48"/>
      <c r="AB110" s="53"/>
      <c r="AN110" s="48"/>
    </row>
    <row r="111" spans="27:40" s="10" customFormat="1" x14ac:dyDescent="0.2">
      <c r="AA111" s="48"/>
      <c r="AB111" s="53"/>
      <c r="AN111" s="48"/>
    </row>
    <row r="112" spans="27:40" s="10" customFormat="1" x14ac:dyDescent="0.2">
      <c r="AA112" s="48"/>
      <c r="AB112" s="53"/>
      <c r="AN112" s="48"/>
    </row>
    <row r="113" spans="27:40" s="10" customFormat="1" x14ac:dyDescent="0.2">
      <c r="AA113" s="48"/>
      <c r="AB113" s="53"/>
      <c r="AN113" s="48"/>
    </row>
    <row r="114" spans="27:40" s="10" customFormat="1" x14ac:dyDescent="0.2">
      <c r="AA114" s="48"/>
      <c r="AB114" s="53"/>
      <c r="AN114" s="48"/>
    </row>
    <row r="115" spans="27:40" s="10" customFormat="1" x14ac:dyDescent="0.2">
      <c r="AA115" s="48"/>
      <c r="AB115" s="53"/>
      <c r="AN115" s="48"/>
    </row>
    <row r="116" spans="27:40" s="10" customFormat="1" x14ac:dyDescent="0.2">
      <c r="AA116" s="48"/>
      <c r="AB116" s="53"/>
      <c r="AN116" s="48"/>
    </row>
    <row r="117" spans="27:40" s="10" customFormat="1" x14ac:dyDescent="0.2">
      <c r="AA117" s="48"/>
      <c r="AB117" s="53"/>
      <c r="AN117" s="48"/>
    </row>
    <row r="118" spans="27:40" s="10" customFormat="1" x14ac:dyDescent="0.2">
      <c r="AA118" s="48"/>
      <c r="AB118" s="53"/>
      <c r="AN118" s="48"/>
    </row>
    <row r="119" spans="27:40" s="10" customFormat="1" x14ac:dyDescent="0.2">
      <c r="AA119" s="48"/>
      <c r="AB119" s="53"/>
      <c r="AN119" s="48"/>
    </row>
    <row r="120" spans="27:40" s="10" customFormat="1" x14ac:dyDescent="0.2">
      <c r="AA120" s="48"/>
      <c r="AB120" s="53"/>
      <c r="AN120" s="48"/>
    </row>
    <row r="121" spans="27:40" s="10" customFormat="1" x14ac:dyDescent="0.2">
      <c r="AA121" s="48"/>
      <c r="AB121" s="53"/>
      <c r="AN121" s="48"/>
    </row>
    <row r="122" spans="27:40" s="10" customFormat="1" x14ac:dyDescent="0.2">
      <c r="AA122" s="48"/>
      <c r="AB122" s="53"/>
      <c r="AN122" s="48"/>
    </row>
    <row r="123" spans="27:40" s="10" customFormat="1" x14ac:dyDescent="0.2">
      <c r="AA123" s="48"/>
      <c r="AB123" s="53"/>
      <c r="AN123" s="48"/>
    </row>
    <row r="124" spans="27:40" s="10" customFormat="1" x14ac:dyDescent="0.2">
      <c r="AA124" s="48"/>
      <c r="AB124" s="53"/>
      <c r="AN124" s="48"/>
    </row>
    <row r="125" spans="27:40" s="10" customFormat="1" x14ac:dyDescent="0.2">
      <c r="AA125" s="48"/>
      <c r="AB125" s="53"/>
      <c r="AN125" s="48"/>
    </row>
    <row r="126" spans="27:40" s="10" customFormat="1" x14ac:dyDescent="0.2">
      <c r="AA126" s="48"/>
      <c r="AB126" s="53"/>
      <c r="AN126" s="48"/>
    </row>
    <row r="127" spans="27:40" s="10" customFormat="1" x14ac:dyDescent="0.2">
      <c r="AA127" s="48"/>
      <c r="AB127" s="53"/>
      <c r="AN127" s="48"/>
    </row>
    <row r="128" spans="27:40" s="10" customFormat="1" x14ac:dyDescent="0.2">
      <c r="AA128" s="48"/>
      <c r="AB128" s="53"/>
      <c r="AN128" s="48"/>
    </row>
    <row r="129" spans="27:40" s="10" customFormat="1" x14ac:dyDescent="0.2">
      <c r="AA129" s="48"/>
      <c r="AB129" s="53"/>
      <c r="AN129" s="48"/>
    </row>
    <row r="130" spans="27:40" s="10" customFormat="1" x14ac:dyDescent="0.2">
      <c r="AA130" s="48"/>
      <c r="AB130" s="53"/>
      <c r="AN130" s="48"/>
    </row>
    <row r="131" spans="27:40" s="10" customFormat="1" x14ac:dyDescent="0.2">
      <c r="AA131" s="48"/>
      <c r="AB131" s="53"/>
      <c r="AN131" s="48"/>
    </row>
    <row r="132" spans="27:40" s="10" customFormat="1" x14ac:dyDescent="0.2">
      <c r="AA132" s="48"/>
      <c r="AB132" s="53"/>
      <c r="AN132" s="48"/>
    </row>
    <row r="133" spans="27:40" s="10" customFormat="1" x14ac:dyDescent="0.2">
      <c r="AA133" s="48"/>
      <c r="AB133" s="53"/>
      <c r="AN133" s="48"/>
    </row>
    <row r="134" spans="27:40" s="10" customFormat="1" x14ac:dyDescent="0.2">
      <c r="AA134" s="48"/>
      <c r="AB134" s="53"/>
      <c r="AN134" s="48"/>
    </row>
    <row r="135" spans="27:40" s="10" customFormat="1" x14ac:dyDescent="0.2">
      <c r="AA135" s="48"/>
      <c r="AB135" s="53"/>
      <c r="AN135" s="48"/>
    </row>
    <row r="136" spans="27:40" s="10" customFormat="1" x14ac:dyDescent="0.2">
      <c r="AA136" s="48"/>
      <c r="AB136" s="53"/>
      <c r="AN136" s="48"/>
    </row>
    <row r="137" spans="27:40" s="10" customFormat="1" x14ac:dyDescent="0.2">
      <c r="AA137" s="48"/>
      <c r="AB137" s="53"/>
      <c r="AN137" s="48"/>
    </row>
    <row r="138" spans="27:40" s="10" customFormat="1" x14ac:dyDescent="0.2">
      <c r="AA138" s="48"/>
      <c r="AB138" s="53"/>
      <c r="AN138" s="48"/>
    </row>
    <row r="139" spans="27:40" s="10" customFormat="1" x14ac:dyDescent="0.2">
      <c r="AA139" s="48"/>
      <c r="AB139" s="53"/>
      <c r="AN139" s="48"/>
    </row>
    <row r="140" spans="27:40" s="10" customFormat="1" x14ac:dyDescent="0.2">
      <c r="AA140" s="48"/>
      <c r="AB140" s="53"/>
      <c r="AN140" s="48"/>
    </row>
    <row r="141" spans="27:40" s="10" customFormat="1" x14ac:dyDescent="0.2">
      <c r="AA141" s="48"/>
      <c r="AB141" s="53"/>
      <c r="AN141" s="48"/>
    </row>
    <row r="142" spans="27:40" s="10" customFormat="1" x14ac:dyDescent="0.2">
      <c r="AA142" s="48"/>
      <c r="AB142" s="53"/>
      <c r="AN142" s="48"/>
    </row>
    <row r="143" spans="27:40" s="10" customFormat="1" x14ac:dyDescent="0.2">
      <c r="AA143" s="48"/>
      <c r="AB143" s="53"/>
      <c r="AN143" s="48"/>
    </row>
    <row r="144" spans="27:40" s="10" customFormat="1" x14ac:dyDescent="0.2">
      <c r="AA144" s="48"/>
      <c r="AB144" s="53"/>
      <c r="AN144" s="48"/>
    </row>
    <row r="145" spans="27:40" s="10" customFormat="1" x14ac:dyDescent="0.2">
      <c r="AA145" s="48"/>
      <c r="AB145" s="53"/>
      <c r="AN145" s="48"/>
    </row>
    <row r="146" spans="27:40" s="10" customFormat="1" x14ac:dyDescent="0.2">
      <c r="AA146" s="48"/>
      <c r="AB146" s="53"/>
      <c r="AN146" s="48"/>
    </row>
    <row r="147" spans="27:40" s="10" customFormat="1" x14ac:dyDescent="0.2">
      <c r="AA147" s="48"/>
      <c r="AB147" s="53"/>
      <c r="AN147" s="48"/>
    </row>
    <row r="148" spans="27:40" s="10" customFormat="1" x14ac:dyDescent="0.2">
      <c r="AA148" s="48"/>
      <c r="AB148" s="53"/>
      <c r="AN148" s="48"/>
    </row>
    <row r="149" spans="27:40" s="10" customFormat="1" x14ac:dyDescent="0.2">
      <c r="AA149" s="48"/>
      <c r="AB149" s="53"/>
      <c r="AN149" s="48"/>
    </row>
    <row r="150" spans="27:40" s="10" customFormat="1" x14ac:dyDescent="0.2">
      <c r="AA150" s="48"/>
      <c r="AB150" s="53"/>
      <c r="AN150" s="48"/>
    </row>
    <row r="151" spans="27:40" s="10" customFormat="1" x14ac:dyDescent="0.2">
      <c r="AA151" s="48"/>
      <c r="AB151" s="53"/>
      <c r="AN151" s="48"/>
    </row>
    <row r="152" spans="27:40" s="10" customFormat="1" x14ac:dyDescent="0.2">
      <c r="AA152" s="48"/>
      <c r="AB152" s="53"/>
      <c r="AN152" s="48"/>
    </row>
    <row r="153" spans="27:40" s="10" customFormat="1" x14ac:dyDescent="0.2">
      <c r="AA153" s="48"/>
      <c r="AB153" s="53"/>
      <c r="AN153" s="48"/>
    </row>
    <row r="154" spans="27:40" s="10" customFormat="1" x14ac:dyDescent="0.2">
      <c r="AA154" s="48"/>
      <c r="AB154" s="53"/>
      <c r="AN154" s="48"/>
    </row>
    <row r="155" spans="27:40" s="10" customFormat="1" x14ac:dyDescent="0.2">
      <c r="AA155" s="48"/>
      <c r="AB155" s="53"/>
      <c r="AN155" s="48"/>
    </row>
    <row r="156" spans="27:40" s="10" customFormat="1" x14ac:dyDescent="0.2">
      <c r="AA156" s="48"/>
      <c r="AB156" s="53"/>
      <c r="AN156" s="48"/>
    </row>
    <row r="157" spans="27:40" s="10" customFormat="1" x14ac:dyDescent="0.2">
      <c r="AA157" s="48"/>
      <c r="AB157" s="53"/>
      <c r="AN157" s="48"/>
    </row>
    <row r="158" spans="27:40" s="10" customFormat="1" x14ac:dyDescent="0.2">
      <c r="AA158" s="48"/>
      <c r="AB158" s="53"/>
      <c r="AN158" s="48"/>
    </row>
    <row r="159" spans="27:40" s="10" customFormat="1" x14ac:dyDescent="0.2">
      <c r="AA159" s="48"/>
      <c r="AB159" s="53"/>
      <c r="AN159" s="48"/>
    </row>
    <row r="160" spans="27:40" s="10" customFormat="1" x14ac:dyDescent="0.2">
      <c r="AA160" s="48"/>
      <c r="AB160" s="53"/>
      <c r="AN160" s="48"/>
    </row>
    <row r="161" spans="27:40" s="10" customFormat="1" x14ac:dyDescent="0.2">
      <c r="AA161" s="48"/>
      <c r="AB161" s="53"/>
      <c r="AN161" s="48"/>
    </row>
    <row r="162" spans="27:40" s="10" customFormat="1" x14ac:dyDescent="0.2">
      <c r="AA162" s="48"/>
      <c r="AB162" s="53"/>
      <c r="AN162" s="48"/>
    </row>
    <row r="163" spans="27:40" s="10" customFormat="1" x14ac:dyDescent="0.2">
      <c r="AA163" s="48"/>
      <c r="AB163" s="53"/>
      <c r="AN163" s="48"/>
    </row>
    <row r="164" spans="27:40" s="10" customFormat="1" x14ac:dyDescent="0.2">
      <c r="AA164" s="48"/>
      <c r="AB164" s="53"/>
      <c r="AN164" s="48"/>
    </row>
    <row r="165" spans="27:40" s="10" customFormat="1" x14ac:dyDescent="0.2">
      <c r="AA165" s="48"/>
      <c r="AB165" s="53"/>
      <c r="AN165" s="48"/>
    </row>
    <row r="166" spans="27:40" s="10" customFormat="1" x14ac:dyDescent="0.2">
      <c r="AA166" s="48"/>
      <c r="AB166" s="53"/>
      <c r="AN166" s="48"/>
    </row>
    <row r="167" spans="27:40" s="10" customFormat="1" x14ac:dyDescent="0.2">
      <c r="AA167" s="48"/>
      <c r="AB167" s="53"/>
      <c r="AN167" s="48"/>
    </row>
    <row r="168" spans="27:40" s="10" customFormat="1" x14ac:dyDescent="0.2">
      <c r="AA168" s="48"/>
      <c r="AB168" s="53"/>
      <c r="AN168" s="48"/>
    </row>
    <row r="169" spans="27:40" s="10" customFormat="1" x14ac:dyDescent="0.2">
      <c r="AA169" s="48"/>
      <c r="AB169" s="53"/>
      <c r="AN169" s="48"/>
    </row>
    <row r="170" spans="27:40" s="10" customFormat="1" x14ac:dyDescent="0.2">
      <c r="AA170" s="48"/>
      <c r="AB170" s="53"/>
      <c r="AN170" s="48"/>
    </row>
    <row r="171" spans="27:40" s="10" customFormat="1" x14ac:dyDescent="0.2">
      <c r="AA171" s="48"/>
      <c r="AB171" s="53"/>
      <c r="AN171" s="48"/>
    </row>
    <row r="172" spans="27:40" s="10" customFormat="1" x14ac:dyDescent="0.2">
      <c r="AA172" s="48"/>
      <c r="AB172" s="53"/>
      <c r="AN172" s="48"/>
    </row>
    <row r="173" spans="27:40" s="10" customFormat="1" x14ac:dyDescent="0.2">
      <c r="AA173" s="48"/>
      <c r="AB173" s="53"/>
      <c r="AN173" s="48"/>
    </row>
    <row r="174" spans="27:40" s="10" customFormat="1" x14ac:dyDescent="0.2">
      <c r="AA174" s="48"/>
      <c r="AB174" s="53"/>
      <c r="AN174" s="48"/>
    </row>
    <row r="175" spans="27:40" s="10" customFormat="1" x14ac:dyDescent="0.2">
      <c r="AA175" s="48"/>
      <c r="AB175" s="53"/>
      <c r="AN175" s="48"/>
    </row>
    <row r="176" spans="27:40" s="10" customFormat="1" x14ac:dyDescent="0.2">
      <c r="AA176" s="48"/>
      <c r="AB176" s="53"/>
      <c r="AN176" s="48"/>
    </row>
    <row r="177" spans="27:40" s="10" customFormat="1" x14ac:dyDescent="0.2">
      <c r="AA177" s="48"/>
      <c r="AB177" s="53"/>
      <c r="AN177" s="48"/>
    </row>
    <row r="178" spans="27:40" s="10" customFormat="1" x14ac:dyDescent="0.2">
      <c r="AA178" s="48"/>
      <c r="AB178" s="53"/>
      <c r="AN178" s="48"/>
    </row>
    <row r="179" spans="27:40" s="10" customFormat="1" x14ac:dyDescent="0.2">
      <c r="AA179" s="48"/>
      <c r="AB179" s="53"/>
      <c r="AN179" s="48"/>
    </row>
    <row r="180" spans="27:40" s="10" customFormat="1" x14ac:dyDescent="0.2">
      <c r="AA180" s="48"/>
      <c r="AB180" s="53"/>
      <c r="AN180" s="48"/>
    </row>
    <row r="181" spans="27:40" s="10" customFormat="1" x14ac:dyDescent="0.2">
      <c r="AA181" s="48"/>
      <c r="AB181" s="53"/>
      <c r="AN181" s="48"/>
    </row>
    <row r="182" spans="27:40" s="10" customFormat="1" x14ac:dyDescent="0.2">
      <c r="AA182" s="48"/>
      <c r="AB182" s="53"/>
      <c r="AN182" s="48"/>
    </row>
    <row r="183" spans="27:40" s="10" customFormat="1" x14ac:dyDescent="0.2">
      <c r="AA183" s="48"/>
      <c r="AB183" s="53"/>
      <c r="AN183" s="48"/>
    </row>
    <row r="184" spans="27:40" s="10" customFormat="1" x14ac:dyDescent="0.2">
      <c r="AA184" s="48"/>
      <c r="AB184" s="53"/>
      <c r="AN184" s="48"/>
    </row>
    <row r="185" spans="27:40" s="10" customFormat="1" x14ac:dyDescent="0.2">
      <c r="AA185" s="48"/>
      <c r="AB185" s="53"/>
      <c r="AN185" s="48"/>
    </row>
    <row r="186" spans="27:40" s="10" customFormat="1" x14ac:dyDescent="0.2">
      <c r="AA186" s="48"/>
      <c r="AB186" s="53"/>
      <c r="AN186" s="48"/>
    </row>
    <row r="187" spans="27:40" s="10" customFormat="1" x14ac:dyDescent="0.2">
      <c r="AA187" s="48"/>
      <c r="AB187" s="53"/>
      <c r="AN187" s="48"/>
    </row>
    <row r="188" spans="27:40" s="10" customFormat="1" x14ac:dyDescent="0.2">
      <c r="AA188" s="48"/>
      <c r="AB188" s="53"/>
      <c r="AN188" s="48"/>
    </row>
    <row r="189" spans="27:40" s="10" customFormat="1" x14ac:dyDescent="0.2">
      <c r="AA189" s="48"/>
      <c r="AB189" s="53"/>
      <c r="AN189" s="48"/>
    </row>
    <row r="190" spans="27:40" s="10" customFormat="1" x14ac:dyDescent="0.2">
      <c r="AA190" s="48"/>
      <c r="AB190" s="53"/>
      <c r="AN190" s="48"/>
    </row>
    <row r="191" spans="27:40" s="10" customFormat="1" x14ac:dyDescent="0.2">
      <c r="AA191" s="48"/>
      <c r="AB191" s="53"/>
      <c r="AN191" s="48"/>
    </row>
    <row r="192" spans="27:40" s="10" customFormat="1" x14ac:dyDescent="0.2">
      <c r="AA192" s="48"/>
      <c r="AB192" s="53"/>
      <c r="AN192" s="48"/>
    </row>
    <row r="193" spans="27:40" s="10" customFormat="1" x14ac:dyDescent="0.2">
      <c r="AA193" s="48"/>
      <c r="AB193" s="53"/>
      <c r="AN193" s="48"/>
    </row>
    <row r="194" spans="27:40" s="10" customFormat="1" x14ac:dyDescent="0.2">
      <c r="AA194" s="48"/>
      <c r="AB194" s="53"/>
      <c r="AN194" s="48"/>
    </row>
    <row r="195" spans="27:40" s="10" customFormat="1" x14ac:dyDescent="0.2">
      <c r="AA195" s="48"/>
      <c r="AB195" s="53"/>
      <c r="AN195" s="48"/>
    </row>
    <row r="196" spans="27:40" s="10" customFormat="1" x14ac:dyDescent="0.2">
      <c r="AA196" s="48"/>
      <c r="AB196" s="53"/>
      <c r="AN196" s="48"/>
    </row>
    <row r="197" spans="27:40" s="10" customFormat="1" x14ac:dyDescent="0.2">
      <c r="AA197" s="48"/>
      <c r="AB197" s="53"/>
      <c r="AN197" s="48"/>
    </row>
    <row r="198" spans="27:40" s="10" customFormat="1" x14ac:dyDescent="0.2">
      <c r="AA198" s="48"/>
      <c r="AB198" s="53"/>
      <c r="AN198" s="48"/>
    </row>
    <row r="199" spans="27:40" s="10" customFormat="1" x14ac:dyDescent="0.2">
      <c r="AA199" s="48"/>
      <c r="AB199" s="53"/>
      <c r="AN199" s="48"/>
    </row>
    <row r="200" spans="27:40" s="10" customFormat="1" x14ac:dyDescent="0.2">
      <c r="AA200" s="48"/>
      <c r="AB200" s="53"/>
      <c r="AN200" s="48"/>
    </row>
    <row r="201" spans="27:40" s="10" customFormat="1" x14ac:dyDescent="0.2">
      <c r="AA201" s="48"/>
      <c r="AB201" s="53"/>
      <c r="AN201" s="48"/>
    </row>
    <row r="202" spans="27:40" s="10" customFormat="1" x14ac:dyDescent="0.2">
      <c r="AA202" s="48"/>
      <c r="AB202" s="53"/>
      <c r="AN202" s="48"/>
    </row>
    <row r="203" spans="27:40" s="10" customFormat="1" x14ac:dyDescent="0.2">
      <c r="AA203" s="48"/>
      <c r="AB203" s="53"/>
      <c r="AN203" s="48"/>
    </row>
    <row r="204" spans="27:40" s="10" customFormat="1" x14ac:dyDescent="0.2">
      <c r="AA204" s="48"/>
      <c r="AB204" s="53"/>
      <c r="AN204" s="48"/>
    </row>
    <row r="205" spans="27:40" s="10" customFormat="1" x14ac:dyDescent="0.2">
      <c r="AA205" s="48"/>
      <c r="AB205" s="53"/>
      <c r="AN205" s="48"/>
    </row>
    <row r="206" spans="27:40" s="10" customFormat="1" x14ac:dyDescent="0.2">
      <c r="AA206" s="48"/>
      <c r="AB206" s="53"/>
      <c r="AN206" s="48"/>
    </row>
    <row r="207" spans="27:40" s="10" customFormat="1" x14ac:dyDescent="0.2">
      <c r="AA207" s="48"/>
      <c r="AB207" s="53"/>
      <c r="AN207" s="48"/>
    </row>
    <row r="208" spans="27:40" s="10" customFormat="1" x14ac:dyDescent="0.2">
      <c r="AA208" s="48"/>
      <c r="AB208" s="53"/>
      <c r="AN208" s="48"/>
    </row>
    <row r="209" spans="27:40" s="10" customFormat="1" x14ac:dyDescent="0.2">
      <c r="AA209" s="48"/>
      <c r="AB209" s="53"/>
      <c r="AN209" s="48"/>
    </row>
    <row r="210" spans="27:40" s="10" customFormat="1" x14ac:dyDescent="0.2">
      <c r="AA210" s="48"/>
      <c r="AB210" s="53"/>
      <c r="AN210" s="48"/>
    </row>
    <row r="211" spans="27:40" s="10" customFormat="1" x14ac:dyDescent="0.2">
      <c r="AA211" s="48"/>
      <c r="AB211" s="53"/>
      <c r="AN211" s="48"/>
    </row>
    <row r="212" spans="27:40" s="10" customFormat="1" x14ac:dyDescent="0.2">
      <c r="AA212" s="48"/>
      <c r="AB212" s="53"/>
      <c r="AN212" s="48"/>
    </row>
    <row r="213" spans="27:40" s="10" customFormat="1" x14ac:dyDescent="0.2">
      <c r="AA213" s="48"/>
      <c r="AB213" s="53"/>
      <c r="AN213" s="48"/>
    </row>
    <row r="214" spans="27:40" s="10" customFormat="1" x14ac:dyDescent="0.2">
      <c r="AA214" s="48"/>
      <c r="AB214" s="53"/>
      <c r="AN214" s="48"/>
    </row>
    <row r="215" spans="27:40" s="10" customFormat="1" x14ac:dyDescent="0.2">
      <c r="AA215" s="48"/>
      <c r="AB215" s="53"/>
      <c r="AN215" s="48"/>
    </row>
    <row r="216" spans="27:40" s="10" customFormat="1" x14ac:dyDescent="0.2">
      <c r="AA216" s="48"/>
      <c r="AB216" s="53"/>
      <c r="AN216" s="48"/>
    </row>
    <row r="217" spans="27:40" s="10" customFormat="1" x14ac:dyDescent="0.2">
      <c r="AA217" s="48"/>
      <c r="AB217" s="53"/>
      <c r="AN217" s="48"/>
    </row>
    <row r="218" spans="27:40" s="10" customFormat="1" x14ac:dyDescent="0.2">
      <c r="AA218" s="48"/>
      <c r="AB218" s="53"/>
      <c r="AN218" s="48"/>
    </row>
    <row r="219" spans="27:40" s="10" customFormat="1" x14ac:dyDescent="0.2">
      <c r="AA219" s="48"/>
      <c r="AB219" s="53"/>
      <c r="AN219" s="48"/>
    </row>
    <row r="220" spans="27:40" s="10" customFormat="1" x14ac:dyDescent="0.2">
      <c r="AA220" s="48"/>
      <c r="AB220" s="53"/>
      <c r="AN220" s="48"/>
    </row>
    <row r="221" spans="27:40" s="10" customFormat="1" x14ac:dyDescent="0.2">
      <c r="AA221" s="48"/>
      <c r="AB221" s="53"/>
      <c r="AN221" s="48"/>
    </row>
    <row r="222" spans="27:40" s="10" customFormat="1" x14ac:dyDescent="0.2">
      <c r="AA222" s="48"/>
      <c r="AB222" s="53"/>
      <c r="AN222" s="48"/>
    </row>
    <row r="223" spans="27:40" s="10" customFormat="1" x14ac:dyDescent="0.2">
      <c r="AA223" s="48"/>
      <c r="AB223" s="53"/>
      <c r="AN223" s="48"/>
    </row>
    <row r="224" spans="27:40" s="10" customFormat="1" x14ac:dyDescent="0.2">
      <c r="AA224" s="48"/>
      <c r="AB224" s="53"/>
      <c r="AN224" s="48"/>
    </row>
    <row r="225" spans="27:40" s="10" customFormat="1" x14ac:dyDescent="0.2">
      <c r="AA225" s="48"/>
      <c r="AB225" s="53"/>
      <c r="AN225" s="48"/>
    </row>
    <row r="226" spans="27:40" s="10" customFormat="1" x14ac:dyDescent="0.2">
      <c r="AA226" s="48"/>
      <c r="AB226" s="53"/>
      <c r="AN226" s="48"/>
    </row>
    <row r="227" spans="27:40" s="10" customFormat="1" x14ac:dyDescent="0.2">
      <c r="AA227" s="48"/>
      <c r="AB227" s="53"/>
      <c r="AN227" s="48"/>
    </row>
    <row r="228" spans="27:40" s="10" customFormat="1" x14ac:dyDescent="0.2">
      <c r="AA228" s="48"/>
      <c r="AB228" s="53"/>
      <c r="AN228" s="48"/>
    </row>
    <row r="229" spans="27:40" s="10" customFormat="1" x14ac:dyDescent="0.2">
      <c r="AA229" s="48"/>
      <c r="AB229" s="53"/>
      <c r="AN229" s="48"/>
    </row>
    <row r="230" spans="27:40" s="10" customFormat="1" x14ac:dyDescent="0.2">
      <c r="AA230" s="48"/>
      <c r="AB230" s="53"/>
      <c r="AN230" s="48"/>
    </row>
    <row r="231" spans="27:40" s="10" customFormat="1" x14ac:dyDescent="0.2">
      <c r="AA231" s="48"/>
      <c r="AB231" s="53"/>
      <c r="AN231" s="48"/>
    </row>
    <row r="232" spans="27:40" s="10" customFormat="1" x14ac:dyDescent="0.2">
      <c r="AA232" s="48"/>
      <c r="AB232" s="53"/>
      <c r="AN232" s="48"/>
    </row>
    <row r="233" spans="27:40" s="10" customFormat="1" x14ac:dyDescent="0.2">
      <c r="AA233" s="48"/>
      <c r="AB233" s="53"/>
      <c r="AN233" s="48"/>
    </row>
    <row r="234" spans="27:40" s="10" customFormat="1" x14ac:dyDescent="0.2">
      <c r="AA234" s="48"/>
      <c r="AB234" s="53"/>
      <c r="AN234" s="48"/>
    </row>
    <row r="235" spans="27:40" s="10" customFormat="1" x14ac:dyDescent="0.2">
      <c r="AA235" s="48"/>
      <c r="AB235" s="53"/>
      <c r="AN235" s="48"/>
    </row>
    <row r="236" spans="27:40" s="10" customFormat="1" x14ac:dyDescent="0.2">
      <c r="AA236" s="48"/>
      <c r="AB236" s="53"/>
      <c r="AN236" s="48"/>
    </row>
    <row r="237" spans="27:40" s="10" customFormat="1" x14ac:dyDescent="0.2">
      <c r="AA237" s="48"/>
      <c r="AB237" s="53"/>
      <c r="AN237" s="48"/>
    </row>
    <row r="238" spans="27:40" s="10" customFormat="1" x14ac:dyDescent="0.2">
      <c r="AA238" s="48"/>
      <c r="AB238" s="53"/>
      <c r="AN238" s="48"/>
    </row>
    <row r="239" spans="27:40" s="10" customFormat="1" x14ac:dyDescent="0.2">
      <c r="AA239" s="48"/>
      <c r="AB239" s="53"/>
      <c r="AN239" s="48"/>
    </row>
    <row r="240" spans="27:40" s="10" customFormat="1" x14ac:dyDescent="0.2">
      <c r="AA240" s="48"/>
      <c r="AB240" s="53"/>
      <c r="AN240" s="48"/>
    </row>
    <row r="241" spans="27:40" s="10" customFormat="1" x14ac:dyDescent="0.2">
      <c r="AA241" s="48"/>
      <c r="AB241" s="53"/>
      <c r="AN241" s="48"/>
    </row>
    <row r="242" spans="27:40" s="10" customFormat="1" x14ac:dyDescent="0.2">
      <c r="AA242" s="48"/>
      <c r="AB242" s="53"/>
      <c r="AN242" s="48"/>
    </row>
    <row r="243" spans="27:40" s="10" customFormat="1" x14ac:dyDescent="0.2">
      <c r="AA243" s="48"/>
      <c r="AB243" s="53"/>
      <c r="AN243" s="48"/>
    </row>
    <row r="244" spans="27:40" s="10" customFormat="1" x14ac:dyDescent="0.2">
      <c r="AA244" s="48"/>
      <c r="AB244" s="53"/>
      <c r="AN244" s="48"/>
    </row>
    <row r="245" spans="27:40" s="10" customFormat="1" x14ac:dyDescent="0.2">
      <c r="AA245" s="48"/>
      <c r="AB245" s="53"/>
      <c r="AN245" s="48"/>
    </row>
    <row r="246" spans="27:40" s="10" customFormat="1" x14ac:dyDescent="0.2">
      <c r="AA246" s="48"/>
      <c r="AB246" s="53"/>
      <c r="AN246" s="48"/>
    </row>
    <row r="247" spans="27:40" s="10" customFormat="1" x14ac:dyDescent="0.2">
      <c r="AA247" s="48"/>
      <c r="AB247" s="53"/>
      <c r="AN247" s="48"/>
    </row>
    <row r="248" spans="27:40" s="10" customFormat="1" x14ac:dyDescent="0.2">
      <c r="AA248" s="48"/>
      <c r="AB248" s="53"/>
      <c r="AN248" s="48"/>
    </row>
    <row r="249" spans="27:40" s="10" customFormat="1" x14ac:dyDescent="0.2">
      <c r="AA249" s="48"/>
      <c r="AB249" s="53"/>
      <c r="AN249" s="48"/>
    </row>
    <row r="250" spans="27:40" s="10" customFormat="1" x14ac:dyDescent="0.2">
      <c r="AA250" s="48"/>
      <c r="AB250" s="53"/>
      <c r="AN250" s="48"/>
    </row>
    <row r="251" spans="27:40" s="10" customFormat="1" x14ac:dyDescent="0.2">
      <c r="AA251" s="48"/>
      <c r="AB251" s="53"/>
      <c r="AN251" s="48"/>
    </row>
    <row r="252" spans="27:40" s="10" customFormat="1" x14ac:dyDescent="0.2">
      <c r="AA252" s="48"/>
      <c r="AB252" s="53"/>
      <c r="AN252" s="48"/>
    </row>
    <row r="253" spans="27:40" s="10" customFormat="1" x14ac:dyDescent="0.2">
      <c r="AA253" s="48"/>
      <c r="AB253" s="53"/>
      <c r="AN253" s="48"/>
    </row>
    <row r="254" spans="27:40" s="10" customFormat="1" x14ac:dyDescent="0.2">
      <c r="AA254" s="48"/>
      <c r="AB254" s="53"/>
      <c r="AN254" s="48"/>
    </row>
    <row r="255" spans="27:40" s="10" customFormat="1" x14ac:dyDescent="0.2">
      <c r="AA255" s="48"/>
      <c r="AB255" s="53"/>
      <c r="AN255" s="48"/>
    </row>
    <row r="256" spans="27:40" s="10" customFormat="1" x14ac:dyDescent="0.2">
      <c r="AA256" s="48"/>
      <c r="AB256" s="53"/>
      <c r="AN256" s="48"/>
    </row>
    <row r="257" spans="27:40" s="10" customFormat="1" x14ac:dyDescent="0.2">
      <c r="AA257" s="48"/>
      <c r="AB257" s="53"/>
      <c r="AN257" s="48"/>
    </row>
    <row r="258" spans="27:40" s="10" customFormat="1" x14ac:dyDescent="0.2">
      <c r="AA258" s="48"/>
      <c r="AB258" s="53"/>
      <c r="AN258" s="48"/>
    </row>
    <row r="259" spans="27:40" s="10" customFormat="1" x14ac:dyDescent="0.2">
      <c r="AA259" s="48"/>
      <c r="AB259" s="53"/>
      <c r="AN259" s="48"/>
    </row>
    <row r="260" spans="27:40" s="10" customFormat="1" x14ac:dyDescent="0.2">
      <c r="AA260" s="48"/>
      <c r="AB260" s="53"/>
      <c r="AN260" s="48"/>
    </row>
    <row r="261" spans="27:40" s="10" customFormat="1" x14ac:dyDescent="0.2">
      <c r="AA261" s="48"/>
      <c r="AB261" s="53"/>
      <c r="AN261" s="48"/>
    </row>
    <row r="262" spans="27:40" s="10" customFormat="1" x14ac:dyDescent="0.2">
      <c r="AA262" s="48"/>
      <c r="AB262" s="53"/>
      <c r="AN262" s="48"/>
    </row>
    <row r="263" spans="27:40" s="10" customFormat="1" x14ac:dyDescent="0.2">
      <c r="AA263" s="48"/>
      <c r="AB263" s="53"/>
      <c r="AN263" s="48"/>
    </row>
    <row r="264" spans="27:40" s="10" customFormat="1" x14ac:dyDescent="0.2">
      <c r="AA264" s="48"/>
      <c r="AB264" s="53"/>
      <c r="AN264" s="48"/>
    </row>
    <row r="265" spans="27:40" s="10" customFormat="1" x14ac:dyDescent="0.2">
      <c r="AA265" s="48"/>
      <c r="AB265" s="53"/>
      <c r="AN265" s="48"/>
    </row>
    <row r="266" spans="27:40" s="10" customFormat="1" x14ac:dyDescent="0.2">
      <c r="AA266" s="48"/>
      <c r="AB266" s="53"/>
      <c r="AN266" s="48"/>
    </row>
    <row r="267" spans="27:40" s="10" customFormat="1" x14ac:dyDescent="0.2">
      <c r="AA267" s="48"/>
      <c r="AB267" s="53"/>
      <c r="AN267" s="48"/>
    </row>
    <row r="268" spans="27:40" s="10" customFormat="1" x14ac:dyDescent="0.2">
      <c r="AA268" s="48"/>
      <c r="AB268" s="53"/>
      <c r="AN268" s="48"/>
    </row>
    <row r="269" spans="27:40" s="10" customFormat="1" x14ac:dyDescent="0.2">
      <c r="AA269" s="48"/>
      <c r="AB269" s="53"/>
      <c r="AN269" s="48"/>
    </row>
    <row r="270" spans="27:40" s="10" customFormat="1" x14ac:dyDescent="0.2">
      <c r="AA270" s="48"/>
      <c r="AB270" s="53"/>
      <c r="AN270" s="48"/>
    </row>
    <row r="271" spans="27:40" s="10" customFormat="1" x14ac:dyDescent="0.2">
      <c r="AA271" s="48"/>
      <c r="AB271" s="53"/>
      <c r="AN271" s="48"/>
    </row>
    <row r="272" spans="27:40" s="10" customFormat="1" x14ac:dyDescent="0.2">
      <c r="AA272" s="48"/>
      <c r="AB272" s="53"/>
      <c r="AN272" s="48"/>
    </row>
    <row r="273" spans="27:40" s="10" customFormat="1" x14ac:dyDescent="0.2">
      <c r="AA273" s="48"/>
      <c r="AB273" s="53"/>
      <c r="AN273" s="48"/>
    </row>
    <row r="274" spans="27:40" s="10" customFormat="1" x14ac:dyDescent="0.2">
      <c r="AA274" s="48"/>
      <c r="AB274" s="53"/>
      <c r="AN274" s="48"/>
    </row>
    <row r="275" spans="27:40" s="10" customFormat="1" x14ac:dyDescent="0.2">
      <c r="AA275" s="48"/>
      <c r="AB275" s="53"/>
      <c r="AN275" s="48"/>
    </row>
    <row r="276" spans="27:40" s="10" customFormat="1" x14ac:dyDescent="0.2">
      <c r="AA276" s="48"/>
      <c r="AB276" s="53"/>
      <c r="AN276" s="48"/>
    </row>
    <row r="277" spans="27:40" s="10" customFormat="1" x14ac:dyDescent="0.2">
      <c r="AA277" s="48"/>
      <c r="AB277" s="53"/>
      <c r="AN277" s="48"/>
    </row>
    <row r="278" spans="27:40" s="10" customFormat="1" x14ac:dyDescent="0.2">
      <c r="AA278" s="48"/>
      <c r="AB278" s="53"/>
      <c r="AN278" s="48"/>
    </row>
    <row r="279" spans="27:40" s="10" customFormat="1" x14ac:dyDescent="0.2">
      <c r="AA279" s="48"/>
      <c r="AB279" s="53"/>
      <c r="AN279" s="48"/>
    </row>
    <row r="280" spans="27:40" s="10" customFormat="1" x14ac:dyDescent="0.2">
      <c r="AA280" s="48"/>
      <c r="AB280" s="53"/>
      <c r="AN280" s="48"/>
    </row>
    <row r="281" spans="27:40" s="10" customFormat="1" x14ac:dyDescent="0.2">
      <c r="AA281" s="48"/>
      <c r="AB281" s="53"/>
      <c r="AN281" s="48"/>
    </row>
    <row r="282" spans="27:40" s="10" customFormat="1" x14ac:dyDescent="0.2">
      <c r="AA282" s="48"/>
      <c r="AB282" s="53"/>
      <c r="AN282" s="48"/>
    </row>
    <row r="283" spans="27:40" s="10" customFormat="1" x14ac:dyDescent="0.2">
      <c r="AA283" s="48"/>
      <c r="AB283" s="53"/>
      <c r="AN283" s="48"/>
    </row>
    <row r="284" spans="27:40" s="10" customFormat="1" x14ac:dyDescent="0.2">
      <c r="AA284" s="48"/>
      <c r="AB284" s="53"/>
      <c r="AN284" s="48"/>
    </row>
    <row r="285" spans="27:40" s="10" customFormat="1" x14ac:dyDescent="0.2">
      <c r="AA285" s="48"/>
      <c r="AB285" s="53"/>
      <c r="AN285" s="48"/>
    </row>
    <row r="286" spans="27:40" s="10" customFormat="1" x14ac:dyDescent="0.2">
      <c r="AA286" s="48"/>
      <c r="AB286" s="53"/>
      <c r="AN286" s="48"/>
    </row>
    <row r="287" spans="27:40" s="10" customFormat="1" x14ac:dyDescent="0.2">
      <c r="AA287" s="48"/>
      <c r="AB287" s="53"/>
      <c r="AN287" s="48"/>
    </row>
    <row r="288" spans="27:40" s="10" customFormat="1" x14ac:dyDescent="0.2">
      <c r="AA288" s="48"/>
      <c r="AB288" s="53"/>
      <c r="AN288" s="48"/>
    </row>
    <row r="289" spans="27:40" s="10" customFormat="1" x14ac:dyDescent="0.2">
      <c r="AA289" s="48"/>
      <c r="AB289" s="53"/>
      <c r="AN289" s="48"/>
    </row>
    <row r="290" spans="27:40" s="10" customFormat="1" x14ac:dyDescent="0.2">
      <c r="AA290" s="48"/>
      <c r="AB290" s="53"/>
      <c r="AN290" s="48"/>
    </row>
    <row r="291" spans="27:40" s="10" customFormat="1" x14ac:dyDescent="0.2">
      <c r="AA291" s="48"/>
      <c r="AB291" s="53"/>
      <c r="AN291" s="48"/>
    </row>
    <row r="292" spans="27:40" s="10" customFormat="1" x14ac:dyDescent="0.2">
      <c r="AA292" s="48"/>
      <c r="AB292" s="53"/>
      <c r="AN292" s="48"/>
    </row>
    <row r="293" spans="27:40" s="10" customFormat="1" x14ac:dyDescent="0.2">
      <c r="AA293" s="48"/>
      <c r="AB293" s="53"/>
      <c r="AN293" s="48"/>
    </row>
    <row r="294" spans="27:40" s="10" customFormat="1" x14ac:dyDescent="0.2">
      <c r="AA294" s="48"/>
      <c r="AB294" s="53"/>
      <c r="AN294" s="48"/>
    </row>
    <row r="295" spans="27:40" s="10" customFormat="1" x14ac:dyDescent="0.2">
      <c r="AA295" s="48"/>
      <c r="AB295" s="53"/>
      <c r="AN295" s="48"/>
    </row>
    <row r="296" spans="27:40" s="10" customFormat="1" x14ac:dyDescent="0.2">
      <c r="AA296" s="48"/>
      <c r="AB296" s="53"/>
      <c r="AN296" s="48"/>
    </row>
    <row r="297" spans="27:40" s="10" customFormat="1" x14ac:dyDescent="0.2">
      <c r="AA297" s="48"/>
      <c r="AB297" s="53"/>
      <c r="AN297" s="48"/>
    </row>
    <row r="298" spans="27:40" s="10" customFormat="1" x14ac:dyDescent="0.2">
      <c r="AA298" s="48"/>
      <c r="AB298" s="53"/>
      <c r="AN298" s="48"/>
    </row>
    <row r="299" spans="27:40" s="10" customFormat="1" x14ac:dyDescent="0.2">
      <c r="AA299" s="48"/>
      <c r="AB299" s="53"/>
      <c r="AN299" s="48"/>
    </row>
    <row r="300" spans="27:40" s="10" customFormat="1" x14ac:dyDescent="0.2">
      <c r="AA300" s="48"/>
      <c r="AB300" s="53"/>
      <c r="AN300" s="48"/>
    </row>
    <row r="301" spans="27:40" s="10" customFormat="1" x14ac:dyDescent="0.2">
      <c r="AA301" s="48"/>
      <c r="AB301" s="53"/>
      <c r="AN301" s="48"/>
    </row>
    <row r="302" spans="27:40" s="10" customFormat="1" x14ac:dyDescent="0.2">
      <c r="AA302" s="48"/>
      <c r="AB302" s="53"/>
      <c r="AN302" s="48"/>
    </row>
    <row r="303" spans="27:40" s="10" customFormat="1" x14ac:dyDescent="0.2">
      <c r="AA303" s="48"/>
      <c r="AB303" s="53"/>
      <c r="AN303" s="48"/>
    </row>
    <row r="304" spans="27:40" s="10" customFormat="1" x14ac:dyDescent="0.2">
      <c r="AA304" s="48"/>
      <c r="AB304" s="53"/>
      <c r="AN304" s="48"/>
    </row>
    <row r="305" spans="27:40" s="10" customFormat="1" x14ac:dyDescent="0.2">
      <c r="AA305" s="48"/>
      <c r="AB305" s="53"/>
      <c r="AN305" s="48"/>
    </row>
    <row r="306" spans="27:40" s="10" customFormat="1" x14ac:dyDescent="0.2">
      <c r="AA306" s="48"/>
      <c r="AB306" s="53"/>
      <c r="AN306" s="48"/>
    </row>
    <row r="307" spans="27:40" s="10" customFormat="1" x14ac:dyDescent="0.2">
      <c r="AA307" s="48"/>
      <c r="AB307" s="53"/>
      <c r="AN307" s="48"/>
    </row>
    <row r="308" spans="27:40" s="10" customFormat="1" x14ac:dyDescent="0.2">
      <c r="AA308" s="48"/>
      <c r="AB308" s="53"/>
      <c r="AN308" s="48"/>
    </row>
    <row r="309" spans="27:40" s="10" customFormat="1" x14ac:dyDescent="0.2">
      <c r="AA309" s="48"/>
      <c r="AB309" s="53"/>
      <c r="AN309" s="48"/>
    </row>
    <row r="310" spans="27:40" s="10" customFormat="1" x14ac:dyDescent="0.2">
      <c r="AA310" s="48"/>
      <c r="AB310" s="53"/>
      <c r="AN310" s="48"/>
    </row>
    <row r="311" spans="27:40" s="10" customFormat="1" x14ac:dyDescent="0.2">
      <c r="AA311" s="48"/>
      <c r="AB311" s="53"/>
      <c r="AN311" s="48"/>
    </row>
    <row r="312" spans="27:40" s="10" customFormat="1" x14ac:dyDescent="0.2">
      <c r="AA312" s="48"/>
      <c r="AB312" s="53"/>
      <c r="AN312" s="48"/>
    </row>
    <row r="313" spans="27:40" s="10" customFormat="1" x14ac:dyDescent="0.2">
      <c r="AA313" s="48"/>
      <c r="AB313" s="53"/>
      <c r="AN313" s="48"/>
    </row>
    <row r="314" spans="27:40" s="10" customFormat="1" x14ac:dyDescent="0.2">
      <c r="AA314" s="48"/>
      <c r="AB314" s="53"/>
      <c r="AN314" s="48"/>
    </row>
    <row r="315" spans="27:40" s="10" customFormat="1" x14ac:dyDescent="0.2">
      <c r="AA315" s="48"/>
      <c r="AB315" s="53"/>
      <c r="AN315" s="48"/>
    </row>
    <row r="316" spans="27:40" s="10" customFormat="1" x14ac:dyDescent="0.2">
      <c r="AA316" s="48"/>
      <c r="AB316" s="53"/>
      <c r="AN316" s="48"/>
    </row>
    <row r="317" spans="27:40" s="10" customFormat="1" x14ac:dyDescent="0.2">
      <c r="AA317" s="48"/>
      <c r="AB317" s="53"/>
      <c r="AN317" s="48"/>
    </row>
    <row r="318" spans="27:40" s="10" customFormat="1" x14ac:dyDescent="0.2">
      <c r="AA318" s="48"/>
      <c r="AB318" s="53"/>
      <c r="AN318" s="48"/>
    </row>
    <row r="319" spans="27:40" s="10" customFormat="1" x14ac:dyDescent="0.2">
      <c r="AA319" s="48"/>
      <c r="AB319" s="53"/>
      <c r="AN319" s="48"/>
    </row>
    <row r="320" spans="27:40" s="10" customFormat="1" x14ac:dyDescent="0.2">
      <c r="AA320" s="48"/>
      <c r="AB320" s="53"/>
      <c r="AN320" s="48"/>
    </row>
    <row r="321" spans="27:40" s="10" customFormat="1" x14ac:dyDescent="0.2">
      <c r="AA321" s="48"/>
      <c r="AB321" s="53"/>
      <c r="AN321" s="48"/>
    </row>
    <row r="322" spans="27:40" s="10" customFormat="1" x14ac:dyDescent="0.2">
      <c r="AA322" s="48"/>
      <c r="AB322" s="53"/>
      <c r="AN322" s="48"/>
    </row>
    <row r="323" spans="27:40" s="10" customFormat="1" x14ac:dyDescent="0.2">
      <c r="AA323" s="48"/>
      <c r="AB323" s="53"/>
      <c r="AN323" s="48"/>
    </row>
    <row r="324" spans="27:40" s="10" customFormat="1" x14ac:dyDescent="0.2">
      <c r="AA324" s="48"/>
      <c r="AB324" s="53"/>
      <c r="AN324" s="48"/>
    </row>
    <row r="325" spans="27:40" s="10" customFormat="1" x14ac:dyDescent="0.2">
      <c r="AA325" s="48"/>
      <c r="AB325" s="53"/>
      <c r="AN325" s="48"/>
    </row>
    <row r="326" spans="27:40" s="10" customFormat="1" x14ac:dyDescent="0.2">
      <c r="AA326" s="48"/>
      <c r="AB326" s="53"/>
      <c r="AN326" s="48"/>
    </row>
    <row r="327" spans="27:40" s="10" customFormat="1" x14ac:dyDescent="0.2">
      <c r="AA327" s="48"/>
      <c r="AB327" s="53"/>
      <c r="AN327" s="48"/>
    </row>
    <row r="328" spans="27:40" s="10" customFormat="1" x14ac:dyDescent="0.2">
      <c r="AA328" s="48"/>
      <c r="AB328" s="53"/>
      <c r="AN328" s="48"/>
    </row>
    <row r="329" spans="27:40" s="10" customFormat="1" x14ac:dyDescent="0.2">
      <c r="AA329" s="48"/>
      <c r="AB329" s="53"/>
      <c r="AN329" s="48"/>
    </row>
    <row r="330" spans="27:40" s="10" customFormat="1" x14ac:dyDescent="0.2">
      <c r="AA330" s="48"/>
      <c r="AB330" s="53"/>
      <c r="AN330" s="48"/>
    </row>
    <row r="331" spans="27:40" s="10" customFormat="1" x14ac:dyDescent="0.2">
      <c r="AA331" s="48"/>
      <c r="AB331" s="53"/>
      <c r="AN331" s="48"/>
    </row>
    <row r="332" spans="27:40" s="10" customFormat="1" x14ac:dyDescent="0.2">
      <c r="AA332" s="48"/>
      <c r="AB332" s="53"/>
      <c r="AN332" s="48"/>
    </row>
    <row r="333" spans="27:40" s="10" customFormat="1" x14ac:dyDescent="0.2">
      <c r="AA333" s="48"/>
      <c r="AB333" s="53"/>
      <c r="AN333" s="48"/>
    </row>
    <row r="334" spans="27:40" s="10" customFormat="1" x14ac:dyDescent="0.2">
      <c r="AA334" s="48"/>
      <c r="AB334" s="53"/>
      <c r="AN334" s="48"/>
    </row>
    <row r="335" spans="27:40" s="10" customFormat="1" x14ac:dyDescent="0.2">
      <c r="AA335" s="48"/>
      <c r="AB335" s="53"/>
      <c r="AN335" s="48"/>
    </row>
    <row r="336" spans="27:40" s="10" customFormat="1" x14ac:dyDescent="0.2">
      <c r="AA336" s="48"/>
      <c r="AB336" s="53"/>
      <c r="AN336" s="48"/>
    </row>
    <row r="337" spans="27:40" s="10" customFormat="1" x14ac:dyDescent="0.2">
      <c r="AA337" s="48"/>
      <c r="AB337" s="53"/>
      <c r="AN337" s="48"/>
    </row>
    <row r="338" spans="27:40" s="10" customFormat="1" x14ac:dyDescent="0.2">
      <c r="AA338" s="48"/>
      <c r="AB338" s="53"/>
      <c r="AN338" s="48"/>
    </row>
    <row r="339" spans="27:40" s="10" customFormat="1" x14ac:dyDescent="0.2">
      <c r="AA339" s="48"/>
      <c r="AB339" s="53"/>
      <c r="AN339" s="48"/>
    </row>
    <row r="340" spans="27:40" s="10" customFormat="1" x14ac:dyDescent="0.2">
      <c r="AA340" s="48"/>
      <c r="AB340" s="53"/>
      <c r="AN340" s="48"/>
    </row>
    <row r="341" spans="27:40" s="10" customFormat="1" x14ac:dyDescent="0.2">
      <c r="AA341" s="48"/>
      <c r="AB341" s="53"/>
      <c r="AN341" s="48"/>
    </row>
    <row r="342" spans="27:40" s="10" customFormat="1" x14ac:dyDescent="0.2">
      <c r="AA342" s="48"/>
      <c r="AB342" s="53"/>
      <c r="AN342" s="48"/>
    </row>
    <row r="343" spans="27:40" s="10" customFormat="1" x14ac:dyDescent="0.2">
      <c r="AA343" s="48"/>
      <c r="AB343" s="53"/>
      <c r="AN343" s="48"/>
    </row>
    <row r="344" spans="27:40" s="10" customFormat="1" x14ac:dyDescent="0.2">
      <c r="AA344" s="48"/>
      <c r="AB344" s="53"/>
      <c r="AN344" s="48"/>
    </row>
    <row r="345" spans="27:40" s="10" customFormat="1" x14ac:dyDescent="0.2">
      <c r="AA345" s="48"/>
      <c r="AB345" s="53"/>
      <c r="AN345" s="48"/>
    </row>
    <row r="346" spans="27:40" s="10" customFormat="1" x14ac:dyDescent="0.2">
      <c r="AA346" s="48"/>
      <c r="AB346" s="53"/>
      <c r="AN346" s="48"/>
    </row>
    <row r="347" spans="27:40" s="10" customFormat="1" x14ac:dyDescent="0.2">
      <c r="AA347" s="48"/>
      <c r="AB347" s="53"/>
      <c r="AN347" s="48"/>
    </row>
    <row r="348" spans="27:40" s="10" customFormat="1" x14ac:dyDescent="0.2">
      <c r="AA348" s="48"/>
      <c r="AB348" s="53"/>
      <c r="AN348" s="48"/>
    </row>
    <row r="349" spans="27:40" s="10" customFormat="1" x14ac:dyDescent="0.2">
      <c r="AA349" s="48"/>
      <c r="AB349" s="53"/>
      <c r="AN349" s="48"/>
    </row>
    <row r="350" spans="27:40" s="10" customFormat="1" x14ac:dyDescent="0.2">
      <c r="AA350" s="48"/>
      <c r="AB350" s="53"/>
      <c r="AN350" s="48"/>
    </row>
    <row r="351" spans="27:40" s="10" customFormat="1" x14ac:dyDescent="0.2">
      <c r="AA351" s="48"/>
      <c r="AB351" s="53"/>
      <c r="AN351" s="48"/>
    </row>
    <row r="352" spans="27:40" s="10" customFormat="1" x14ac:dyDescent="0.2">
      <c r="AA352" s="48"/>
      <c r="AB352" s="53"/>
      <c r="AN352" s="48"/>
    </row>
    <row r="353" spans="27:40" s="10" customFormat="1" x14ac:dyDescent="0.2">
      <c r="AA353" s="48"/>
      <c r="AB353" s="53"/>
      <c r="AN353" s="48"/>
    </row>
    <row r="354" spans="27:40" s="10" customFormat="1" x14ac:dyDescent="0.2">
      <c r="AA354" s="48"/>
      <c r="AB354" s="53"/>
      <c r="AN354" s="48"/>
    </row>
    <row r="355" spans="27:40" s="10" customFormat="1" x14ac:dyDescent="0.2">
      <c r="AA355" s="48"/>
      <c r="AB355" s="53"/>
      <c r="AN355" s="48"/>
    </row>
    <row r="356" spans="27:40" s="10" customFormat="1" x14ac:dyDescent="0.2">
      <c r="AA356" s="48"/>
      <c r="AB356" s="53"/>
      <c r="AN356" s="48"/>
    </row>
    <row r="357" spans="27:40" s="10" customFormat="1" x14ac:dyDescent="0.2">
      <c r="AA357" s="48"/>
      <c r="AB357" s="53"/>
      <c r="AN357" s="48"/>
    </row>
    <row r="358" spans="27:40" s="10" customFormat="1" x14ac:dyDescent="0.2">
      <c r="AA358" s="48"/>
      <c r="AB358" s="53"/>
      <c r="AN358" s="48"/>
    </row>
    <row r="359" spans="27:40" s="10" customFormat="1" x14ac:dyDescent="0.2">
      <c r="AA359" s="48"/>
      <c r="AB359" s="53"/>
      <c r="AN359" s="48"/>
    </row>
    <row r="360" spans="27:40" s="10" customFormat="1" x14ac:dyDescent="0.2">
      <c r="AA360" s="48"/>
      <c r="AB360" s="53"/>
      <c r="AN360" s="48"/>
    </row>
    <row r="361" spans="27:40" s="10" customFormat="1" x14ac:dyDescent="0.2">
      <c r="AA361" s="48"/>
      <c r="AB361" s="53"/>
      <c r="AN361" s="48"/>
    </row>
    <row r="362" spans="27:40" s="10" customFormat="1" x14ac:dyDescent="0.2">
      <c r="AA362" s="48"/>
      <c r="AB362" s="53"/>
      <c r="AN362" s="48"/>
    </row>
    <row r="363" spans="27:40" s="10" customFormat="1" x14ac:dyDescent="0.2">
      <c r="AA363" s="48"/>
      <c r="AB363" s="53"/>
      <c r="AN363" s="48"/>
    </row>
    <row r="364" spans="27:40" s="10" customFormat="1" x14ac:dyDescent="0.2">
      <c r="AA364" s="48"/>
      <c r="AB364" s="53"/>
      <c r="AN364" s="48"/>
    </row>
    <row r="365" spans="27:40" s="10" customFormat="1" x14ac:dyDescent="0.2">
      <c r="AA365" s="48"/>
      <c r="AB365" s="53"/>
      <c r="AN365" s="48"/>
    </row>
    <row r="366" spans="27:40" s="10" customFormat="1" x14ac:dyDescent="0.2">
      <c r="AA366" s="48"/>
      <c r="AB366" s="53"/>
      <c r="AN366" s="48"/>
    </row>
    <row r="367" spans="27:40" s="10" customFormat="1" x14ac:dyDescent="0.2">
      <c r="AA367" s="48"/>
      <c r="AB367" s="53"/>
      <c r="AN367" s="48"/>
    </row>
    <row r="368" spans="27:40" s="10" customFormat="1" x14ac:dyDescent="0.2">
      <c r="AA368" s="48"/>
      <c r="AB368" s="53"/>
      <c r="AN368" s="48"/>
    </row>
    <row r="369" spans="27:40" s="10" customFormat="1" x14ac:dyDescent="0.2">
      <c r="AA369" s="48"/>
      <c r="AB369" s="53"/>
      <c r="AN369" s="48"/>
    </row>
    <row r="370" spans="27:40" s="10" customFormat="1" x14ac:dyDescent="0.2">
      <c r="AA370" s="48"/>
      <c r="AB370" s="53"/>
      <c r="AN370" s="48"/>
    </row>
    <row r="371" spans="27:40" s="10" customFormat="1" x14ac:dyDescent="0.2">
      <c r="AA371" s="48"/>
      <c r="AB371" s="53"/>
      <c r="AN371" s="48"/>
    </row>
    <row r="372" spans="27:40" s="10" customFormat="1" x14ac:dyDescent="0.2">
      <c r="AA372" s="48"/>
      <c r="AB372" s="53"/>
      <c r="AN372" s="48"/>
    </row>
    <row r="373" spans="27:40" s="10" customFormat="1" x14ac:dyDescent="0.2">
      <c r="AA373" s="48"/>
      <c r="AB373" s="53"/>
      <c r="AN373" s="48"/>
    </row>
    <row r="374" spans="27:40" s="10" customFormat="1" x14ac:dyDescent="0.2">
      <c r="AA374" s="48"/>
      <c r="AB374" s="53"/>
      <c r="AN374" s="48"/>
    </row>
    <row r="375" spans="27:40" s="10" customFormat="1" x14ac:dyDescent="0.2">
      <c r="AA375" s="48"/>
      <c r="AB375" s="53"/>
      <c r="AN375" s="48"/>
    </row>
    <row r="376" spans="27:40" s="10" customFormat="1" x14ac:dyDescent="0.2">
      <c r="AA376" s="48"/>
      <c r="AB376" s="53"/>
      <c r="AN376" s="48"/>
    </row>
    <row r="377" spans="27:40" s="10" customFormat="1" x14ac:dyDescent="0.2">
      <c r="AA377" s="48"/>
      <c r="AB377" s="53"/>
      <c r="AN377" s="48"/>
    </row>
    <row r="378" spans="27:40" s="10" customFormat="1" x14ac:dyDescent="0.2">
      <c r="AA378" s="48"/>
      <c r="AB378" s="53"/>
      <c r="AN378" s="48"/>
    </row>
    <row r="379" spans="27:40" s="10" customFormat="1" x14ac:dyDescent="0.2">
      <c r="AA379" s="48"/>
      <c r="AB379" s="53"/>
      <c r="AN379" s="48"/>
    </row>
    <row r="380" spans="27:40" s="10" customFormat="1" x14ac:dyDescent="0.2">
      <c r="AA380" s="48"/>
      <c r="AB380" s="53"/>
      <c r="AN380" s="48"/>
    </row>
    <row r="381" spans="27:40" s="10" customFormat="1" x14ac:dyDescent="0.2">
      <c r="AA381" s="48"/>
      <c r="AB381" s="53"/>
      <c r="AN381" s="48"/>
    </row>
    <row r="382" spans="27:40" s="10" customFormat="1" x14ac:dyDescent="0.2">
      <c r="AA382" s="48"/>
      <c r="AB382" s="53"/>
      <c r="AN382" s="48"/>
    </row>
    <row r="383" spans="27:40" s="10" customFormat="1" x14ac:dyDescent="0.2">
      <c r="AA383" s="48"/>
      <c r="AB383" s="53"/>
      <c r="AN383" s="48"/>
    </row>
    <row r="384" spans="27:40" s="10" customFormat="1" x14ac:dyDescent="0.2">
      <c r="AA384" s="48"/>
      <c r="AB384" s="53"/>
      <c r="AN384" s="48"/>
    </row>
    <row r="385" spans="27:40" s="10" customFormat="1" x14ac:dyDescent="0.2">
      <c r="AA385" s="48"/>
      <c r="AB385" s="53"/>
      <c r="AN385" s="48"/>
    </row>
    <row r="386" spans="27:40" s="10" customFormat="1" x14ac:dyDescent="0.2">
      <c r="AA386" s="48"/>
      <c r="AB386" s="53"/>
      <c r="AN386" s="48"/>
    </row>
    <row r="387" spans="27:40" s="10" customFormat="1" x14ac:dyDescent="0.2">
      <c r="AA387" s="48"/>
      <c r="AB387" s="53"/>
      <c r="AN387" s="48"/>
    </row>
    <row r="388" spans="27:40" s="10" customFormat="1" x14ac:dyDescent="0.2">
      <c r="AA388" s="48"/>
      <c r="AB388" s="53"/>
      <c r="AN388" s="48"/>
    </row>
    <row r="389" spans="27:40" s="10" customFormat="1" x14ac:dyDescent="0.2">
      <c r="AA389" s="48"/>
      <c r="AB389" s="53"/>
      <c r="AN389" s="48"/>
    </row>
    <row r="390" spans="27:40" s="10" customFormat="1" x14ac:dyDescent="0.2">
      <c r="AA390" s="48"/>
      <c r="AB390" s="53"/>
      <c r="AN390" s="48"/>
    </row>
    <row r="391" spans="27:40" s="10" customFormat="1" x14ac:dyDescent="0.2">
      <c r="AA391" s="48"/>
      <c r="AB391" s="53"/>
      <c r="AN391" s="48"/>
    </row>
    <row r="392" spans="27:40" s="10" customFormat="1" x14ac:dyDescent="0.2">
      <c r="AA392" s="48"/>
      <c r="AB392" s="53"/>
      <c r="AN392" s="48"/>
    </row>
    <row r="393" spans="27:40" s="10" customFormat="1" x14ac:dyDescent="0.2">
      <c r="AA393" s="48"/>
      <c r="AB393" s="53"/>
      <c r="AN393" s="48"/>
    </row>
    <row r="394" spans="27:40" s="10" customFormat="1" x14ac:dyDescent="0.2">
      <c r="AA394" s="48"/>
      <c r="AB394" s="53"/>
      <c r="AN394" s="48"/>
    </row>
    <row r="395" spans="27:40" s="10" customFormat="1" x14ac:dyDescent="0.2">
      <c r="AA395" s="48"/>
      <c r="AB395" s="53"/>
      <c r="AN395" s="48"/>
    </row>
    <row r="396" spans="27:40" s="10" customFormat="1" x14ac:dyDescent="0.2">
      <c r="AA396" s="48"/>
      <c r="AB396" s="53"/>
      <c r="AN396" s="48"/>
    </row>
    <row r="397" spans="27:40" s="10" customFormat="1" x14ac:dyDescent="0.2">
      <c r="AA397" s="48"/>
      <c r="AB397" s="53"/>
      <c r="AN397" s="48"/>
    </row>
    <row r="398" spans="27:40" s="10" customFormat="1" x14ac:dyDescent="0.2">
      <c r="AA398" s="48"/>
      <c r="AB398" s="53"/>
      <c r="AN398" s="48"/>
    </row>
    <row r="399" spans="27:40" s="10" customFormat="1" x14ac:dyDescent="0.2">
      <c r="AA399" s="48"/>
      <c r="AB399" s="53"/>
      <c r="AN399" s="48"/>
    </row>
    <row r="400" spans="27:40" s="10" customFormat="1" x14ac:dyDescent="0.2">
      <c r="AA400" s="48"/>
      <c r="AB400" s="53"/>
      <c r="AN400" s="48"/>
    </row>
    <row r="401" spans="27:40" s="10" customFormat="1" x14ac:dyDescent="0.2">
      <c r="AA401" s="48"/>
      <c r="AB401" s="53"/>
      <c r="AN401" s="48"/>
    </row>
    <row r="402" spans="27:40" s="10" customFormat="1" x14ac:dyDescent="0.2">
      <c r="AA402" s="48"/>
      <c r="AB402" s="53"/>
      <c r="AN402" s="48"/>
    </row>
    <row r="403" spans="27:40" s="10" customFormat="1" x14ac:dyDescent="0.2">
      <c r="AA403" s="48"/>
      <c r="AB403" s="53"/>
      <c r="AN403" s="48"/>
    </row>
    <row r="404" spans="27:40" s="10" customFormat="1" x14ac:dyDescent="0.2">
      <c r="AA404" s="48"/>
      <c r="AB404" s="53"/>
      <c r="AN404" s="48"/>
    </row>
    <row r="405" spans="27:40" s="10" customFormat="1" x14ac:dyDescent="0.2">
      <c r="AA405" s="48"/>
      <c r="AB405" s="53"/>
      <c r="AN405" s="48"/>
    </row>
    <row r="406" spans="27:40" s="10" customFormat="1" x14ac:dyDescent="0.2">
      <c r="AA406" s="48"/>
      <c r="AB406" s="53"/>
      <c r="AN406" s="48"/>
    </row>
    <row r="407" spans="27:40" s="10" customFormat="1" x14ac:dyDescent="0.2">
      <c r="AA407" s="48"/>
      <c r="AB407" s="53"/>
      <c r="AN407" s="48"/>
    </row>
    <row r="408" spans="27:40" s="10" customFormat="1" x14ac:dyDescent="0.2">
      <c r="AA408" s="48"/>
      <c r="AB408" s="53"/>
      <c r="AN408" s="48"/>
    </row>
    <row r="409" spans="27:40" s="10" customFormat="1" x14ac:dyDescent="0.2">
      <c r="AA409" s="48"/>
      <c r="AB409" s="53"/>
      <c r="AN409" s="48"/>
    </row>
    <row r="410" spans="27:40" s="10" customFormat="1" x14ac:dyDescent="0.2">
      <c r="AA410" s="48"/>
      <c r="AB410" s="53"/>
      <c r="AN410" s="48"/>
    </row>
    <row r="411" spans="27:40" s="10" customFormat="1" x14ac:dyDescent="0.2">
      <c r="AA411" s="48"/>
      <c r="AB411" s="53"/>
      <c r="AN411" s="48"/>
    </row>
    <row r="412" spans="27:40" s="10" customFormat="1" x14ac:dyDescent="0.2">
      <c r="AA412" s="48"/>
      <c r="AB412" s="53"/>
      <c r="AN412" s="48"/>
    </row>
    <row r="413" spans="27:40" s="10" customFormat="1" x14ac:dyDescent="0.2">
      <c r="AA413" s="48"/>
      <c r="AB413" s="53"/>
      <c r="AN413" s="48"/>
    </row>
    <row r="414" spans="27:40" s="10" customFormat="1" x14ac:dyDescent="0.2">
      <c r="AA414" s="48"/>
      <c r="AB414" s="53"/>
      <c r="AN414" s="48"/>
    </row>
    <row r="415" spans="27:40" s="10" customFormat="1" x14ac:dyDescent="0.2">
      <c r="AA415" s="48"/>
      <c r="AB415" s="53"/>
      <c r="AN415" s="48"/>
    </row>
    <row r="416" spans="27:40" s="10" customFormat="1" x14ac:dyDescent="0.2">
      <c r="AA416" s="48"/>
      <c r="AB416" s="53"/>
      <c r="AN416" s="48"/>
    </row>
    <row r="417" spans="27:40" s="10" customFormat="1" x14ac:dyDescent="0.2">
      <c r="AA417" s="48"/>
      <c r="AB417" s="53"/>
      <c r="AN417" s="48"/>
    </row>
    <row r="418" spans="27:40" s="10" customFormat="1" x14ac:dyDescent="0.2">
      <c r="AA418" s="48"/>
      <c r="AB418" s="53"/>
      <c r="AN418" s="48"/>
    </row>
    <row r="419" spans="27:40" s="10" customFormat="1" x14ac:dyDescent="0.2">
      <c r="AA419" s="48"/>
      <c r="AB419" s="53"/>
      <c r="AN419" s="48"/>
    </row>
    <row r="420" spans="27:40" s="10" customFormat="1" x14ac:dyDescent="0.2">
      <c r="AA420" s="48"/>
      <c r="AB420" s="53"/>
      <c r="AN420" s="48"/>
    </row>
    <row r="421" spans="27:40" s="10" customFormat="1" x14ac:dyDescent="0.2">
      <c r="AA421" s="48"/>
      <c r="AB421" s="53"/>
      <c r="AN421" s="48"/>
    </row>
    <row r="422" spans="27:40" s="10" customFormat="1" x14ac:dyDescent="0.2">
      <c r="AA422" s="48"/>
      <c r="AB422" s="53"/>
      <c r="AN422" s="48"/>
    </row>
    <row r="423" spans="27:40" s="10" customFormat="1" x14ac:dyDescent="0.2">
      <c r="AA423" s="48"/>
      <c r="AB423" s="53"/>
      <c r="AN423" s="48"/>
    </row>
    <row r="424" spans="27:40" s="10" customFormat="1" x14ac:dyDescent="0.2">
      <c r="AA424" s="48"/>
      <c r="AB424" s="53"/>
      <c r="AN424" s="48"/>
    </row>
    <row r="425" spans="27:40" s="10" customFormat="1" x14ac:dyDescent="0.2">
      <c r="AA425" s="48"/>
      <c r="AB425" s="53"/>
      <c r="AN425" s="48"/>
    </row>
    <row r="426" spans="27:40" s="10" customFormat="1" x14ac:dyDescent="0.2">
      <c r="AA426" s="48"/>
      <c r="AB426" s="53"/>
      <c r="AN426" s="48"/>
    </row>
    <row r="427" spans="27:40" s="10" customFormat="1" x14ac:dyDescent="0.2">
      <c r="AA427" s="48"/>
      <c r="AB427" s="53"/>
      <c r="AN427" s="48"/>
    </row>
    <row r="428" spans="27:40" s="10" customFormat="1" x14ac:dyDescent="0.2">
      <c r="AA428" s="48"/>
      <c r="AB428" s="53"/>
      <c r="AN428" s="48"/>
    </row>
    <row r="429" spans="27:40" s="10" customFormat="1" x14ac:dyDescent="0.2">
      <c r="AA429" s="48"/>
      <c r="AB429" s="53"/>
      <c r="AN429" s="48"/>
    </row>
    <row r="430" spans="27:40" s="10" customFormat="1" x14ac:dyDescent="0.2">
      <c r="AA430" s="48"/>
      <c r="AB430" s="53"/>
      <c r="AN430" s="48"/>
    </row>
    <row r="431" spans="27:40" s="10" customFormat="1" x14ac:dyDescent="0.2">
      <c r="AA431" s="48"/>
      <c r="AB431" s="53"/>
      <c r="AN431" s="48"/>
    </row>
    <row r="432" spans="27:40" s="10" customFormat="1" x14ac:dyDescent="0.2">
      <c r="AA432" s="48"/>
      <c r="AB432" s="53"/>
      <c r="AN432" s="48"/>
    </row>
    <row r="433" spans="27:40" s="10" customFormat="1" x14ac:dyDescent="0.2">
      <c r="AA433" s="48"/>
      <c r="AB433" s="53"/>
      <c r="AN433" s="48"/>
    </row>
    <row r="434" spans="27:40" s="10" customFormat="1" x14ac:dyDescent="0.2">
      <c r="AA434" s="48"/>
      <c r="AB434" s="53"/>
      <c r="AN434" s="48"/>
    </row>
    <row r="435" spans="27:40" s="10" customFormat="1" x14ac:dyDescent="0.2">
      <c r="AA435" s="48"/>
      <c r="AB435" s="53"/>
      <c r="AN435" s="48"/>
    </row>
    <row r="436" spans="27:40" s="10" customFormat="1" x14ac:dyDescent="0.2">
      <c r="AA436" s="48"/>
      <c r="AB436" s="53"/>
      <c r="AN436" s="48"/>
    </row>
    <row r="437" spans="27:40" s="10" customFormat="1" x14ac:dyDescent="0.2">
      <c r="AA437" s="48"/>
      <c r="AB437" s="53"/>
      <c r="AN437" s="48"/>
    </row>
    <row r="438" spans="27:40" s="10" customFormat="1" x14ac:dyDescent="0.2">
      <c r="AA438" s="48"/>
      <c r="AB438" s="53"/>
      <c r="AN438" s="48"/>
    </row>
    <row r="439" spans="27:40" s="10" customFormat="1" x14ac:dyDescent="0.2">
      <c r="AA439" s="48"/>
      <c r="AB439" s="53"/>
      <c r="AN439" s="48"/>
    </row>
    <row r="440" spans="27:40" s="10" customFormat="1" x14ac:dyDescent="0.2">
      <c r="AA440" s="48"/>
      <c r="AB440" s="53"/>
      <c r="AN440" s="48"/>
    </row>
    <row r="441" spans="27:40" s="10" customFormat="1" x14ac:dyDescent="0.2">
      <c r="AA441" s="48"/>
      <c r="AB441" s="53"/>
      <c r="AN441" s="48"/>
    </row>
    <row r="442" spans="27:40" s="10" customFormat="1" x14ac:dyDescent="0.2">
      <c r="AA442" s="48"/>
      <c r="AB442" s="53"/>
      <c r="AN442" s="48"/>
    </row>
    <row r="443" spans="27:40" s="10" customFormat="1" x14ac:dyDescent="0.2">
      <c r="AA443" s="48"/>
      <c r="AB443" s="53"/>
      <c r="AN443" s="48"/>
    </row>
    <row r="444" spans="27:40" s="10" customFormat="1" x14ac:dyDescent="0.2">
      <c r="AA444" s="48"/>
      <c r="AB444" s="53"/>
      <c r="AN444" s="48"/>
    </row>
    <row r="445" spans="27:40" s="10" customFormat="1" x14ac:dyDescent="0.2">
      <c r="AA445" s="48"/>
      <c r="AB445" s="53"/>
      <c r="AN445" s="48"/>
    </row>
    <row r="446" spans="27:40" s="10" customFormat="1" x14ac:dyDescent="0.2">
      <c r="AA446" s="48"/>
      <c r="AB446" s="53"/>
      <c r="AN446" s="48"/>
    </row>
    <row r="447" spans="27:40" s="10" customFormat="1" x14ac:dyDescent="0.2">
      <c r="AA447" s="48"/>
      <c r="AB447" s="53"/>
      <c r="AN447" s="48"/>
    </row>
    <row r="448" spans="27:40" s="10" customFormat="1" x14ac:dyDescent="0.2">
      <c r="AA448" s="48"/>
      <c r="AB448" s="53"/>
      <c r="AN448" s="48"/>
    </row>
    <row r="449" spans="27:40" s="10" customFormat="1" x14ac:dyDescent="0.2">
      <c r="AA449" s="48"/>
      <c r="AB449" s="53"/>
      <c r="AN449" s="48"/>
    </row>
    <row r="450" spans="27:40" s="10" customFormat="1" x14ac:dyDescent="0.2">
      <c r="AA450" s="48"/>
      <c r="AB450" s="53"/>
      <c r="AN450" s="48"/>
    </row>
    <row r="451" spans="27:40" s="10" customFormat="1" x14ac:dyDescent="0.2">
      <c r="AA451" s="48"/>
      <c r="AB451" s="53"/>
      <c r="AN451" s="48"/>
    </row>
    <row r="452" spans="27:40" s="10" customFormat="1" x14ac:dyDescent="0.2">
      <c r="AA452" s="48"/>
      <c r="AB452" s="53"/>
      <c r="AN452" s="48"/>
    </row>
    <row r="453" spans="27:40" s="10" customFormat="1" x14ac:dyDescent="0.2">
      <c r="AA453" s="48"/>
      <c r="AB453" s="53"/>
      <c r="AN453" s="48"/>
    </row>
    <row r="454" spans="27:40" s="10" customFormat="1" x14ac:dyDescent="0.2">
      <c r="AA454" s="48"/>
      <c r="AB454" s="53"/>
      <c r="AN454" s="48"/>
    </row>
    <row r="455" spans="27:40" s="10" customFormat="1" x14ac:dyDescent="0.2">
      <c r="AA455" s="48"/>
      <c r="AB455" s="53"/>
      <c r="AN455" s="48"/>
    </row>
    <row r="456" spans="27:40" s="10" customFormat="1" x14ac:dyDescent="0.2">
      <c r="AA456" s="48"/>
      <c r="AB456" s="53"/>
      <c r="AN456" s="48"/>
    </row>
    <row r="457" spans="27:40" s="10" customFormat="1" x14ac:dyDescent="0.2">
      <c r="AA457" s="48"/>
      <c r="AB457" s="53"/>
      <c r="AN457" s="48"/>
    </row>
    <row r="458" spans="27:40" s="10" customFormat="1" x14ac:dyDescent="0.2">
      <c r="AA458" s="48"/>
      <c r="AB458" s="53"/>
      <c r="AN458" s="48"/>
    </row>
    <row r="459" spans="27:40" s="10" customFormat="1" x14ac:dyDescent="0.2">
      <c r="AA459" s="48"/>
      <c r="AB459" s="53"/>
      <c r="AN459" s="48"/>
    </row>
    <row r="460" spans="27:40" s="10" customFormat="1" x14ac:dyDescent="0.2">
      <c r="AA460" s="48"/>
      <c r="AB460" s="53"/>
      <c r="AN460" s="48"/>
    </row>
    <row r="461" spans="27:40" s="10" customFormat="1" x14ac:dyDescent="0.2">
      <c r="AA461" s="48"/>
      <c r="AB461" s="53"/>
      <c r="AN461" s="48"/>
    </row>
    <row r="462" spans="27:40" s="10" customFormat="1" x14ac:dyDescent="0.2">
      <c r="AA462" s="48"/>
      <c r="AB462" s="53"/>
      <c r="AN462" s="48"/>
    </row>
    <row r="463" spans="27:40" s="10" customFormat="1" x14ac:dyDescent="0.2">
      <c r="AA463" s="48"/>
      <c r="AB463" s="53"/>
      <c r="AN463" s="48"/>
    </row>
    <row r="464" spans="27:40" s="10" customFormat="1" x14ac:dyDescent="0.2">
      <c r="AA464" s="48"/>
      <c r="AB464" s="53"/>
      <c r="AN464" s="48"/>
    </row>
    <row r="465" spans="27:40" s="10" customFormat="1" x14ac:dyDescent="0.2">
      <c r="AA465" s="48"/>
      <c r="AB465" s="53"/>
      <c r="AN465" s="48"/>
    </row>
    <row r="466" spans="27:40" s="10" customFormat="1" x14ac:dyDescent="0.2">
      <c r="AA466" s="48"/>
      <c r="AB466" s="53"/>
      <c r="AN466" s="48"/>
    </row>
    <row r="467" spans="27:40" s="10" customFormat="1" x14ac:dyDescent="0.2">
      <c r="AA467" s="48"/>
      <c r="AB467" s="53"/>
      <c r="AN467" s="48"/>
    </row>
    <row r="468" spans="27:40" s="10" customFormat="1" x14ac:dyDescent="0.2">
      <c r="AA468" s="48"/>
      <c r="AB468" s="53"/>
      <c r="AN468" s="48"/>
    </row>
    <row r="469" spans="27:40" s="10" customFormat="1" x14ac:dyDescent="0.2">
      <c r="AA469" s="48"/>
      <c r="AB469" s="53"/>
      <c r="AN469" s="48"/>
    </row>
    <row r="470" spans="27:40" s="10" customFormat="1" x14ac:dyDescent="0.2">
      <c r="AA470" s="48"/>
      <c r="AB470" s="53"/>
      <c r="AN470" s="48"/>
    </row>
    <row r="471" spans="27:40" s="10" customFormat="1" x14ac:dyDescent="0.2">
      <c r="AA471" s="48"/>
      <c r="AB471" s="53"/>
      <c r="AN471" s="48"/>
    </row>
    <row r="472" spans="27:40" s="10" customFormat="1" x14ac:dyDescent="0.2">
      <c r="AA472" s="48"/>
      <c r="AB472" s="53"/>
      <c r="AN472" s="48"/>
    </row>
    <row r="473" spans="27:40" s="10" customFormat="1" x14ac:dyDescent="0.2">
      <c r="AA473" s="48"/>
      <c r="AB473" s="53"/>
      <c r="AN473" s="48"/>
    </row>
    <row r="474" spans="27:40" s="10" customFormat="1" x14ac:dyDescent="0.2">
      <c r="AA474" s="48"/>
      <c r="AB474" s="53"/>
      <c r="AN474" s="48"/>
    </row>
    <row r="475" spans="27:40" s="10" customFormat="1" x14ac:dyDescent="0.2">
      <c r="AA475" s="48"/>
      <c r="AB475" s="53"/>
      <c r="AN475" s="48"/>
    </row>
    <row r="476" spans="27:40" s="10" customFormat="1" x14ac:dyDescent="0.2">
      <c r="AA476" s="48"/>
      <c r="AB476" s="53"/>
      <c r="AN476" s="48"/>
    </row>
    <row r="477" spans="27:40" s="10" customFormat="1" x14ac:dyDescent="0.2">
      <c r="AA477" s="48"/>
      <c r="AB477" s="53"/>
      <c r="AN477" s="48"/>
    </row>
    <row r="478" spans="27:40" s="10" customFormat="1" x14ac:dyDescent="0.2">
      <c r="AA478" s="48"/>
      <c r="AB478" s="53"/>
      <c r="AN478" s="48"/>
    </row>
    <row r="479" spans="27:40" s="10" customFormat="1" x14ac:dyDescent="0.2">
      <c r="AA479" s="48"/>
      <c r="AB479" s="53"/>
      <c r="AN479" s="48"/>
    </row>
    <row r="480" spans="27:40" s="10" customFormat="1" x14ac:dyDescent="0.2">
      <c r="AA480" s="48"/>
      <c r="AB480" s="53"/>
      <c r="AN480" s="48"/>
    </row>
    <row r="481" spans="27:40" s="10" customFormat="1" x14ac:dyDescent="0.2">
      <c r="AA481" s="48"/>
      <c r="AB481" s="53"/>
      <c r="AN481" s="48"/>
    </row>
    <row r="482" spans="27:40" s="10" customFormat="1" x14ac:dyDescent="0.2">
      <c r="AA482" s="48"/>
      <c r="AB482" s="53"/>
      <c r="AN482" s="48"/>
    </row>
    <row r="483" spans="27:40" s="10" customFormat="1" x14ac:dyDescent="0.2">
      <c r="AA483" s="48"/>
      <c r="AB483" s="53"/>
      <c r="AN483" s="48"/>
    </row>
    <row r="484" spans="27:40" s="10" customFormat="1" x14ac:dyDescent="0.2">
      <c r="AA484" s="48"/>
      <c r="AB484" s="53"/>
      <c r="AN484" s="48"/>
    </row>
    <row r="485" spans="27:40" s="10" customFormat="1" x14ac:dyDescent="0.2">
      <c r="AA485" s="48"/>
      <c r="AB485" s="53"/>
      <c r="AN485" s="48"/>
    </row>
    <row r="486" spans="27:40" s="10" customFormat="1" x14ac:dyDescent="0.2">
      <c r="AA486" s="48"/>
      <c r="AB486" s="53"/>
      <c r="AN486" s="48"/>
    </row>
    <row r="487" spans="27:40" s="10" customFormat="1" x14ac:dyDescent="0.2">
      <c r="AA487" s="48"/>
      <c r="AB487" s="53"/>
      <c r="AN487" s="48"/>
    </row>
    <row r="488" spans="27:40" s="10" customFormat="1" x14ac:dyDescent="0.2">
      <c r="AA488" s="48"/>
      <c r="AB488" s="53"/>
      <c r="AN488" s="48"/>
    </row>
    <row r="489" spans="27:40" s="10" customFormat="1" x14ac:dyDescent="0.2">
      <c r="AA489" s="48"/>
      <c r="AB489" s="53"/>
      <c r="AN489" s="48"/>
    </row>
    <row r="490" spans="27:40" s="10" customFormat="1" x14ac:dyDescent="0.2">
      <c r="AA490" s="48"/>
      <c r="AB490" s="53"/>
      <c r="AN490" s="48"/>
    </row>
    <row r="491" spans="27:40" s="10" customFormat="1" x14ac:dyDescent="0.2">
      <c r="AA491" s="48"/>
      <c r="AB491" s="53"/>
      <c r="AN491" s="48"/>
    </row>
    <row r="492" spans="27:40" s="10" customFormat="1" x14ac:dyDescent="0.2">
      <c r="AA492" s="48"/>
      <c r="AB492" s="53"/>
      <c r="AN492" s="48"/>
    </row>
    <row r="493" spans="27:40" s="10" customFormat="1" x14ac:dyDescent="0.2">
      <c r="AA493" s="48"/>
      <c r="AB493" s="53"/>
      <c r="AN493" s="48"/>
    </row>
    <row r="494" spans="27:40" s="10" customFormat="1" x14ac:dyDescent="0.2">
      <c r="AA494" s="48"/>
      <c r="AB494" s="53"/>
      <c r="AN494" s="48"/>
    </row>
    <row r="495" spans="27:40" s="10" customFormat="1" x14ac:dyDescent="0.2">
      <c r="AA495" s="48"/>
      <c r="AB495" s="53"/>
      <c r="AN495" s="48"/>
    </row>
    <row r="496" spans="27:40" s="10" customFormat="1" x14ac:dyDescent="0.2">
      <c r="AA496" s="48"/>
      <c r="AB496" s="53"/>
      <c r="AN496" s="48"/>
    </row>
    <row r="497" spans="27:40" s="10" customFormat="1" x14ac:dyDescent="0.2">
      <c r="AA497" s="48"/>
      <c r="AB497" s="53"/>
      <c r="AN497" s="48"/>
    </row>
    <row r="498" spans="27:40" s="10" customFormat="1" x14ac:dyDescent="0.2">
      <c r="AA498" s="48"/>
      <c r="AB498" s="53"/>
      <c r="AN498" s="48"/>
    </row>
    <row r="499" spans="27:40" s="10" customFormat="1" x14ac:dyDescent="0.2">
      <c r="AA499" s="48"/>
      <c r="AB499" s="53"/>
      <c r="AN499" s="48"/>
    </row>
    <row r="500" spans="27:40" s="10" customFormat="1" x14ac:dyDescent="0.2">
      <c r="AA500" s="48"/>
      <c r="AB500" s="53"/>
      <c r="AN500" s="48"/>
    </row>
    <row r="501" spans="27:40" s="10" customFormat="1" x14ac:dyDescent="0.2">
      <c r="AA501" s="48"/>
      <c r="AB501" s="53"/>
      <c r="AN501" s="48"/>
    </row>
    <row r="502" spans="27:40" s="10" customFormat="1" x14ac:dyDescent="0.2">
      <c r="AA502" s="48"/>
      <c r="AB502" s="53"/>
      <c r="AN502" s="48"/>
    </row>
    <row r="503" spans="27:40" s="10" customFormat="1" x14ac:dyDescent="0.2">
      <c r="AA503" s="48"/>
      <c r="AB503" s="53"/>
      <c r="AN503" s="48"/>
    </row>
    <row r="504" spans="27:40" s="10" customFormat="1" x14ac:dyDescent="0.2">
      <c r="AA504" s="48"/>
      <c r="AB504" s="53"/>
      <c r="AN504" s="48"/>
    </row>
    <row r="505" spans="27:40" s="10" customFormat="1" x14ac:dyDescent="0.2">
      <c r="AA505" s="48"/>
      <c r="AB505" s="53"/>
      <c r="AN505" s="48"/>
    </row>
    <row r="506" spans="27:40" s="10" customFormat="1" x14ac:dyDescent="0.2">
      <c r="AA506" s="48"/>
      <c r="AB506" s="53"/>
      <c r="AN506" s="48"/>
    </row>
    <row r="507" spans="27:40" s="10" customFormat="1" x14ac:dyDescent="0.2">
      <c r="AA507" s="48"/>
      <c r="AB507" s="53"/>
      <c r="AN507" s="48"/>
    </row>
    <row r="508" spans="27:40" s="10" customFormat="1" x14ac:dyDescent="0.2">
      <c r="AA508" s="48"/>
      <c r="AB508" s="53"/>
      <c r="AN508" s="48"/>
    </row>
    <row r="509" spans="27:40" s="10" customFormat="1" x14ac:dyDescent="0.2">
      <c r="AA509" s="48"/>
      <c r="AB509" s="53"/>
      <c r="AN509" s="48"/>
    </row>
    <row r="510" spans="27:40" s="10" customFormat="1" x14ac:dyDescent="0.2">
      <c r="AA510" s="48"/>
      <c r="AB510" s="53"/>
      <c r="AN510" s="48"/>
    </row>
    <row r="511" spans="27:40" s="10" customFormat="1" x14ac:dyDescent="0.2">
      <c r="AA511" s="48"/>
      <c r="AB511" s="53"/>
      <c r="AN511" s="48"/>
    </row>
    <row r="512" spans="27:40" s="10" customFormat="1" x14ac:dyDescent="0.2">
      <c r="AA512" s="48"/>
      <c r="AB512" s="53"/>
      <c r="AN512" s="48"/>
    </row>
    <row r="513" spans="27:40" s="10" customFormat="1" x14ac:dyDescent="0.2">
      <c r="AA513" s="48"/>
      <c r="AB513" s="53"/>
      <c r="AN513" s="48"/>
    </row>
    <row r="514" spans="27:40" s="10" customFormat="1" x14ac:dyDescent="0.2">
      <c r="AA514" s="48"/>
      <c r="AB514" s="53"/>
      <c r="AN514" s="48"/>
    </row>
    <row r="515" spans="27:40" s="10" customFormat="1" x14ac:dyDescent="0.2">
      <c r="AA515" s="48"/>
      <c r="AB515" s="53"/>
      <c r="AN515" s="48"/>
    </row>
    <row r="516" spans="27:40" s="10" customFormat="1" x14ac:dyDescent="0.2">
      <c r="AA516" s="48"/>
      <c r="AB516" s="53"/>
      <c r="AN516" s="48"/>
    </row>
    <row r="517" spans="27:40" s="10" customFormat="1" x14ac:dyDescent="0.2">
      <c r="AA517" s="48"/>
      <c r="AB517" s="53"/>
      <c r="AN517" s="48"/>
    </row>
    <row r="518" spans="27:40" s="10" customFormat="1" x14ac:dyDescent="0.2">
      <c r="AA518" s="48"/>
      <c r="AB518" s="53"/>
      <c r="AN518" s="48"/>
    </row>
    <row r="519" spans="27:40" s="10" customFormat="1" x14ac:dyDescent="0.2">
      <c r="AA519" s="48"/>
      <c r="AB519" s="53"/>
      <c r="AN519" s="48"/>
    </row>
    <row r="520" spans="27:40" s="10" customFormat="1" x14ac:dyDescent="0.2">
      <c r="AA520" s="48"/>
      <c r="AB520" s="53"/>
      <c r="AN520" s="48"/>
    </row>
    <row r="521" spans="27:40" s="10" customFormat="1" x14ac:dyDescent="0.2">
      <c r="AA521" s="48"/>
      <c r="AB521" s="53"/>
      <c r="AN521" s="48"/>
    </row>
    <row r="522" spans="27:40" s="10" customFormat="1" x14ac:dyDescent="0.2">
      <c r="AA522" s="48"/>
      <c r="AB522" s="53"/>
      <c r="AN522" s="48"/>
    </row>
    <row r="523" spans="27:40" s="10" customFormat="1" x14ac:dyDescent="0.2">
      <c r="AA523" s="48"/>
      <c r="AB523" s="53"/>
      <c r="AN523" s="48"/>
    </row>
    <row r="524" spans="27:40" s="10" customFormat="1" x14ac:dyDescent="0.2">
      <c r="AA524" s="48"/>
      <c r="AB524" s="53"/>
      <c r="AN524" s="48"/>
    </row>
    <row r="525" spans="27:40" s="10" customFormat="1" x14ac:dyDescent="0.2">
      <c r="AA525" s="48"/>
      <c r="AB525" s="53"/>
      <c r="AN525" s="48"/>
    </row>
    <row r="526" spans="27:40" s="10" customFormat="1" x14ac:dyDescent="0.2">
      <c r="AA526" s="48"/>
      <c r="AB526" s="53"/>
      <c r="AN526" s="48"/>
    </row>
    <row r="527" spans="27:40" s="10" customFormat="1" x14ac:dyDescent="0.2">
      <c r="AA527" s="48"/>
      <c r="AB527" s="53"/>
      <c r="AN527" s="48"/>
    </row>
    <row r="528" spans="27:40" s="10" customFormat="1" x14ac:dyDescent="0.2">
      <c r="AA528" s="48"/>
      <c r="AB528" s="53"/>
      <c r="AN528" s="48"/>
    </row>
    <row r="529" spans="27:40" s="10" customFormat="1" x14ac:dyDescent="0.2">
      <c r="AA529" s="48"/>
      <c r="AB529" s="53"/>
      <c r="AN529" s="48"/>
    </row>
    <row r="530" spans="27:40" s="10" customFormat="1" x14ac:dyDescent="0.2">
      <c r="AA530" s="48"/>
      <c r="AB530" s="53"/>
      <c r="AN530" s="48"/>
    </row>
    <row r="531" spans="27:40" s="10" customFormat="1" x14ac:dyDescent="0.2">
      <c r="AA531" s="48"/>
      <c r="AB531" s="53"/>
      <c r="AN531" s="48"/>
    </row>
    <row r="532" spans="27:40" s="10" customFormat="1" x14ac:dyDescent="0.2">
      <c r="AA532" s="48"/>
      <c r="AB532" s="53"/>
      <c r="AN532" s="48"/>
    </row>
    <row r="533" spans="27:40" s="10" customFormat="1" x14ac:dyDescent="0.2">
      <c r="AA533" s="48"/>
      <c r="AB533" s="53"/>
      <c r="AN533" s="48"/>
    </row>
    <row r="534" spans="27:40" s="10" customFormat="1" x14ac:dyDescent="0.2">
      <c r="AA534" s="48"/>
      <c r="AB534" s="53"/>
      <c r="AN534" s="48"/>
    </row>
    <row r="535" spans="27:40" s="10" customFormat="1" x14ac:dyDescent="0.2">
      <c r="AA535" s="48"/>
      <c r="AB535" s="53"/>
      <c r="AN535" s="48"/>
    </row>
    <row r="536" spans="27:40" s="10" customFormat="1" x14ac:dyDescent="0.2">
      <c r="AA536" s="48"/>
      <c r="AB536" s="53"/>
      <c r="AN536" s="48"/>
    </row>
    <row r="537" spans="27:40" s="10" customFormat="1" x14ac:dyDescent="0.2">
      <c r="AA537" s="48"/>
      <c r="AB537" s="53"/>
      <c r="AN537" s="48"/>
    </row>
    <row r="538" spans="27:40" s="10" customFormat="1" x14ac:dyDescent="0.2">
      <c r="AA538" s="48"/>
      <c r="AB538" s="53"/>
      <c r="AN538" s="48"/>
    </row>
    <row r="539" spans="27:40" s="10" customFormat="1" x14ac:dyDescent="0.2">
      <c r="AA539" s="48"/>
      <c r="AB539" s="53"/>
      <c r="AN539" s="48"/>
    </row>
    <row r="540" spans="27:40" s="10" customFormat="1" x14ac:dyDescent="0.2">
      <c r="AA540" s="48"/>
      <c r="AB540" s="53"/>
      <c r="AN540" s="48"/>
    </row>
    <row r="541" spans="27:40" s="10" customFormat="1" x14ac:dyDescent="0.2">
      <c r="AA541" s="48"/>
      <c r="AB541" s="53"/>
      <c r="AN541" s="48"/>
    </row>
    <row r="542" spans="27:40" s="10" customFormat="1" x14ac:dyDescent="0.2">
      <c r="AA542" s="48"/>
      <c r="AB542" s="53"/>
      <c r="AN542" s="48"/>
    </row>
    <row r="543" spans="27:40" s="10" customFormat="1" x14ac:dyDescent="0.2">
      <c r="AA543" s="48"/>
      <c r="AB543" s="53"/>
      <c r="AN543" s="48"/>
    </row>
    <row r="544" spans="27:40" s="10" customFormat="1" x14ac:dyDescent="0.2">
      <c r="AA544" s="48"/>
      <c r="AB544" s="53"/>
      <c r="AN544" s="48"/>
    </row>
    <row r="545" spans="27:40" s="10" customFormat="1" x14ac:dyDescent="0.2">
      <c r="AA545" s="48"/>
      <c r="AB545" s="53"/>
      <c r="AN545" s="48"/>
    </row>
    <row r="546" spans="27:40" s="10" customFormat="1" x14ac:dyDescent="0.2">
      <c r="AA546" s="48"/>
      <c r="AB546" s="53"/>
      <c r="AN546" s="48"/>
    </row>
    <row r="547" spans="27:40" s="10" customFormat="1" x14ac:dyDescent="0.2">
      <c r="AA547" s="48"/>
      <c r="AB547" s="53"/>
      <c r="AN547" s="48"/>
    </row>
    <row r="548" spans="27:40" s="10" customFormat="1" x14ac:dyDescent="0.2">
      <c r="AA548" s="48"/>
      <c r="AB548" s="53"/>
      <c r="AN548" s="48"/>
    </row>
    <row r="549" spans="27:40" s="10" customFormat="1" x14ac:dyDescent="0.2">
      <c r="AA549" s="48"/>
      <c r="AB549" s="53"/>
      <c r="AN549" s="48"/>
    </row>
    <row r="550" spans="27:40" s="10" customFormat="1" x14ac:dyDescent="0.2">
      <c r="AA550" s="48"/>
      <c r="AB550" s="53"/>
      <c r="AN550" s="48"/>
    </row>
    <row r="551" spans="27:40" s="10" customFormat="1" x14ac:dyDescent="0.2">
      <c r="AA551" s="48"/>
      <c r="AB551" s="53"/>
      <c r="AN551" s="48"/>
    </row>
    <row r="552" spans="27:40" s="10" customFormat="1" x14ac:dyDescent="0.2">
      <c r="AA552" s="48"/>
      <c r="AB552" s="53"/>
      <c r="AN552" s="48"/>
    </row>
    <row r="553" spans="27:40" s="10" customFormat="1" x14ac:dyDescent="0.2">
      <c r="AA553" s="48"/>
      <c r="AB553" s="53"/>
      <c r="AN553" s="48"/>
    </row>
    <row r="554" spans="27:40" s="10" customFormat="1" x14ac:dyDescent="0.2">
      <c r="AA554" s="48"/>
      <c r="AB554" s="53"/>
      <c r="AN554" s="48"/>
    </row>
    <row r="555" spans="27:40" s="10" customFormat="1" x14ac:dyDescent="0.2">
      <c r="AA555" s="48"/>
      <c r="AB555" s="53"/>
      <c r="AN555" s="48"/>
    </row>
    <row r="556" spans="27:40" s="10" customFormat="1" x14ac:dyDescent="0.2">
      <c r="AA556" s="48"/>
      <c r="AB556" s="53"/>
      <c r="AN556" s="48"/>
    </row>
    <row r="557" spans="27:40" s="10" customFormat="1" x14ac:dyDescent="0.2">
      <c r="AA557" s="48"/>
      <c r="AB557" s="53"/>
      <c r="AN557" s="48"/>
    </row>
    <row r="558" spans="27:40" s="10" customFormat="1" x14ac:dyDescent="0.2">
      <c r="AA558" s="48"/>
      <c r="AB558" s="53"/>
      <c r="AN558" s="48"/>
    </row>
    <row r="559" spans="27:40" s="10" customFormat="1" x14ac:dyDescent="0.2">
      <c r="AA559" s="48"/>
      <c r="AB559" s="53"/>
      <c r="AN559" s="48"/>
    </row>
    <row r="560" spans="27:40" s="10" customFormat="1" x14ac:dyDescent="0.2">
      <c r="AA560" s="48"/>
      <c r="AB560" s="53"/>
      <c r="AN560" s="48"/>
    </row>
    <row r="561" spans="27:40" s="10" customFormat="1" x14ac:dyDescent="0.2">
      <c r="AA561" s="48"/>
      <c r="AB561" s="53"/>
      <c r="AN561" s="48"/>
    </row>
    <row r="562" spans="27:40" s="10" customFormat="1" x14ac:dyDescent="0.2">
      <c r="AA562" s="48"/>
      <c r="AB562" s="53"/>
      <c r="AN562" s="48"/>
    </row>
    <row r="563" spans="27:40" s="10" customFormat="1" x14ac:dyDescent="0.2">
      <c r="AA563" s="48"/>
      <c r="AB563" s="53"/>
      <c r="AN563" s="48"/>
    </row>
    <row r="564" spans="27:40" s="10" customFormat="1" x14ac:dyDescent="0.2">
      <c r="AA564" s="48"/>
      <c r="AB564" s="53"/>
      <c r="AN564" s="48"/>
    </row>
    <row r="565" spans="27:40" s="10" customFormat="1" x14ac:dyDescent="0.2">
      <c r="AA565" s="48"/>
      <c r="AB565" s="53"/>
      <c r="AN565" s="48"/>
    </row>
    <row r="566" spans="27:40" s="10" customFormat="1" x14ac:dyDescent="0.2">
      <c r="AA566" s="48"/>
      <c r="AB566" s="53"/>
      <c r="AN566" s="48"/>
    </row>
    <row r="567" spans="27:40" s="10" customFormat="1" x14ac:dyDescent="0.2">
      <c r="AA567" s="48"/>
      <c r="AB567" s="53"/>
      <c r="AN567" s="48"/>
    </row>
    <row r="568" spans="27:40" s="10" customFormat="1" x14ac:dyDescent="0.2">
      <c r="AA568" s="48"/>
      <c r="AB568" s="53"/>
      <c r="AN568" s="48"/>
    </row>
    <row r="569" spans="27:40" s="10" customFormat="1" x14ac:dyDescent="0.2">
      <c r="AA569" s="48"/>
      <c r="AB569" s="53"/>
      <c r="AN569" s="48"/>
    </row>
    <row r="570" spans="27:40" s="10" customFormat="1" x14ac:dyDescent="0.2">
      <c r="AA570" s="48"/>
      <c r="AB570" s="53"/>
      <c r="AN570" s="48"/>
    </row>
    <row r="571" spans="27:40" s="10" customFormat="1" x14ac:dyDescent="0.2">
      <c r="AA571" s="48"/>
      <c r="AB571" s="53"/>
      <c r="AN571" s="48"/>
    </row>
    <row r="572" spans="27:40" s="10" customFormat="1" x14ac:dyDescent="0.2">
      <c r="AA572" s="48"/>
      <c r="AB572" s="53"/>
      <c r="AN572" s="48"/>
    </row>
    <row r="573" spans="27:40" s="10" customFormat="1" x14ac:dyDescent="0.2">
      <c r="AA573" s="48"/>
      <c r="AB573" s="53"/>
      <c r="AN573" s="48"/>
    </row>
    <row r="574" spans="27:40" s="10" customFormat="1" x14ac:dyDescent="0.2">
      <c r="AA574" s="48"/>
      <c r="AB574" s="53"/>
      <c r="AN574" s="48"/>
    </row>
    <row r="575" spans="27:40" s="10" customFormat="1" x14ac:dyDescent="0.2">
      <c r="AA575" s="48"/>
      <c r="AB575" s="53"/>
      <c r="AN575" s="48"/>
    </row>
    <row r="576" spans="27:40" s="10" customFormat="1" x14ac:dyDescent="0.2">
      <c r="AA576" s="48"/>
      <c r="AB576" s="53"/>
      <c r="AN576" s="48"/>
    </row>
    <row r="577" spans="27:40" s="10" customFormat="1" x14ac:dyDescent="0.2">
      <c r="AA577" s="48"/>
      <c r="AB577" s="53"/>
      <c r="AN577" s="48"/>
    </row>
    <row r="578" spans="27:40" s="10" customFormat="1" x14ac:dyDescent="0.2">
      <c r="AA578" s="48"/>
      <c r="AB578" s="53"/>
      <c r="AN578" s="48"/>
    </row>
    <row r="579" spans="27:40" s="10" customFormat="1" x14ac:dyDescent="0.2">
      <c r="AA579" s="48"/>
      <c r="AB579" s="53"/>
      <c r="AN579" s="48"/>
    </row>
    <row r="580" spans="27:40" s="10" customFormat="1" x14ac:dyDescent="0.2">
      <c r="AA580" s="48"/>
      <c r="AB580" s="53"/>
      <c r="AN580" s="48"/>
    </row>
    <row r="581" spans="27:40" s="10" customFormat="1" x14ac:dyDescent="0.2">
      <c r="AA581" s="48"/>
      <c r="AB581" s="53"/>
      <c r="AN581" s="48"/>
    </row>
    <row r="582" spans="27:40" s="10" customFormat="1" x14ac:dyDescent="0.2">
      <c r="AA582" s="48"/>
      <c r="AB582" s="53"/>
      <c r="AN582" s="48"/>
    </row>
    <row r="583" spans="27:40" s="10" customFormat="1" x14ac:dyDescent="0.2">
      <c r="AA583" s="48"/>
      <c r="AB583" s="53"/>
      <c r="AN583" s="48"/>
    </row>
    <row r="584" spans="27:40" s="10" customFormat="1" x14ac:dyDescent="0.2">
      <c r="AA584" s="48"/>
      <c r="AB584" s="53"/>
      <c r="AN584" s="48"/>
    </row>
    <row r="585" spans="27:40" s="10" customFormat="1" x14ac:dyDescent="0.2">
      <c r="AA585" s="48"/>
      <c r="AB585" s="53"/>
      <c r="AN585" s="48"/>
    </row>
    <row r="586" spans="27:40" s="10" customFormat="1" x14ac:dyDescent="0.2">
      <c r="AA586" s="48"/>
      <c r="AB586" s="53"/>
      <c r="AN586" s="48"/>
    </row>
    <row r="587" spans="27:40" s="10" customFormat="1" x14ac:dyDescent="0.2">
      <c r="AA587" s="48"/>
      <c r="AB587" s="53"/>
      <c r="AN587" s="48"/>
    </row>
    <row r="588" spans="27:40" s="10" customFormat="1" x14ac:dyDescent="0.2">
      <c r="AA588" s="48"/>
      <c r="AB588" s="53"/>
      <c r="AN588" s="48"/>
    </row>
    <row r="589" spans="27:40" s="10" customFormat="1" x14ac:dyDescent="0.2">
      <c r="AA589" s="48"/>
      <c r="AB589" s="53"/>
      <c r="AN589" s="48"/>
    </row>
    <row r="590" spans="27:40" s="10" customFormat="1" x14ac:dyDescent="0.2">
      <c r="AA590" s="48"/>
      <c r="AB590" s="53"/>
      <c r="AN590" s="48"/>
    </row>
    <row r="591" spans="27:40" s="10" customFormat="1" x14ac:dyDescent="0.2">
      <c r="AA591" s="48"/>
      <c r="AB591" s="53"/>
      <c r="AN591" s="48"/>
    </row>
    <row r="592" spans="27:40" s="10" customFormat="1" x14ac:dyDescent="0.2">
      <c r="AA592" s="48"/>
      <c r="AB592" s="53"/>
      <c r="AN592" s="48"/>
    </row>
    <row r="593" spans="27:40" s="10" customFormat="1" x14ac:dyDescent="0.2">
      <c r="AA593" s="48"/>
      <c r="AB593" s="53"/>
      <c r="AN593" s="48"/>
    </row>
    <row r="594" spans="27:40" s="10" customFormat="1" x14ac:dyDescent="0.2">
      <c r="AA594" s="48"/>
      <c r="AB594" s="53"/>
      <c r="AN594" s="48"/>
    </row>
    <row r="595" spans="27:40" s="10" customFormat="1" x14ac:dyDescent="0.2">
      <c r="AA595" s="48"/>
      <c r="AB595" s="53"/>
      <c r="AN595" s="48"/>
    </row>
    <row r="596" spans="27:40" s="10" customFormat="1" x14ac:dyDescent="0.2">
      <c r="AA596" s="48"/>
      <c r="AB596" s="53"/>
      <c r="AN596" s="48"/>
    </row>
    <row r="597" spans="27:40" s="10" customFormat="1" x14ac:dyDescent="0.2">
      <c r="AA597" s="48"/>
      <c r="AB597" s="53"/>
      <c r="AN597" s="48"/>
    </row>
    <row r="598" spans="27:40" s="10" customFormat="1" x14ac:dyDescent="0.2">
      <c r="AA598" s="48"/>
      <c r="AB598" s="53"/>
      <c r="AN598" s="48"/>
    </row>
    <row r="599" spans="27:40" s="10" customFormat="1" x14ac:dyDescent="0.2">
      <c r="AA599" s="48"/>
      <c r="AB599" s="53"/>
      <c r="AN599" s="48"/>
    </row>
    <row r="600" spans="27:40" s="10" customFormat="1" x14ac:dyDescent="0.2">
      <c r="AA600" s="48"/>
      <c r="AB600" s="53"/>
      <c r="AN600" s="48"/>
    </row>
    <row r="601" spans="27:40" s="10" customFormat="1" x14ac:dyDescent="0.2">
      <c r="AA601" s="48"/>
      <c r="AB601" s="53"/>
      <c r="AN601" s="48"/>
    </row>
    <row r="602" spans="27:40" s="10" customFormat="1" x14ac:dyDescent="0.2">
      <c r="AA602" s="48"/>
      <c r="AB602" s="53"/>
      <c r="AN602" s="48"/>
    </row>
    <row r="603" spans="27:40" s="10" customFormat="1" x14ac:dyDescent="0.2">
      <c r="AA603" s="48"/>
      <c r="AB603" s="53"/>
      <c r="AN603" s="48"/>
    </row>
    <row r="604" spans="27:40" s="10" customFormat="1" x14ac:dyDescent="0.2">
      <c r="AA604" s="48"/>
      <c r="AB604" s="53"/>
      <c r="AN604" s="48"/>
    </row>
    <row r="605" spans="27:40" s="10" customFormat="1" x14ac:dyDescent="0.2">
      <c r="AA605" s="48"/>
      <c r="AB605" s="53"/>
      <c r="AN605" s="48"/>
    </row>
    <row r="606" spans="27:40" s="10" customFormat="1" x14ac:dyDescent="0.2">
      <c r="AA606" s="48"/>
      <c r="AB606" s="53"/>
      <c r="AN606" s="48"/>
    </row>
    <row r="607" spans="27:40" s="10" customFormat="1" x14ac:dyDescent="0.2">
      <c r="AA607" s="48"/>
      <c r="AB607" s="53"/>
      <c r="AN607" s="48"/>
    </row>
    <row r="608" spans="27:40" s="10" customFormat="1" x14ac:dyDescent="0.2">
      <c r="AA608" s="48"/>
      <c r="AB608" s="53"/>
      <c r="AN608" s="48"/>
    </row>
    <row r="609" spans="27:40" s="10" customFormat="1" x14ac:dyDescent="0.2">
      <c r="AA609" s="48"/>
      <c r="AB609" s="53"/>
      <c r="AN609" s="48"/>
    </row>
    <row r="610" spans="27:40" s="10" customFormat="1" x14ac:dyDescent="0.2">
      <c r="AA610" s="48"/>
      <c r="AB610" s="53"/>
      <c r="AN610" s="48"/>
    </row>
    <row r="611" spans="27:40" s="10" customFormat="1" x14ac:dyDescent="0.2">
      <c r="AA611" s="48"/>
      <c r="AB611" s="53"/>
      <c r="AN611" s="48"/>
    </row>
    <row r="612" spans="27:40" s="10" customFormat="1" x14ac:dyDescent="0.2">
      <c r="AA612" s="48"/>
      <c r="AB612" s="53"/>
      <c r="AN612" s="48"/>
    </row>
    <row r="613" spans="27:40" s="10" customFormat="1" x14ac:dyDescent="0.2">
      <c r="AA613" s="48"/>
      <c r="AB613" s="53"/>
      <c r="AN613" s="48"/>
    </row>
    <row r="614" spans="27:40" s="10" customFormat="1" x14ac:dyDescent="0.2">
      <c r="AA614" s="48"/>
      <c r="AB614" s="53"/>
      <c r="AN614" s="48"/>
    </row>
    <row r="615" spans="27:40" s="10" customFormat="1" x14ac:dyDescent="0.2">
      <c r="AA615" s="48"/>
      <c r="AB615" s="53"/>
      <c r="AN615" s="48"/>
    </row>
    <row r="616" spans="27:40" s="10" customFormat="1" x14ac:dyDescent="0.2">
      <c r="AA616" s="48"/>
      <c r="AB616" s="53"/>
      <c r="AN616" s="48"/>
    </row>
    <row r="617" spans="27:40" s="10" customFormat="1" x14ac:dyDescent="0.2">
      <c r="AA617" s="48"/>
      <c r="AB617" s="53"/>
      <c r="AN617" s="48"/>
    </row>
    <row r="618" spans="27:40" s="10" customFormat="1" x14ac:dyDescent="0.2">
      <c r="AA618" s="48"/>
      <c r="AB618" s="53"/>
      <c r="AN618" s="48"/>
    </row>
    <row r="619" spans="27:40" s="10" customFormat="1" x14ac:dyDescent="0.2">
      <c r="AA619" s="48"/>
      <c r="AB619" s="53"/>
      <c r="AN619" s="48"/>
    </row>
    <row r="620" spans="27:40" s="10" customFormat="1" x14ac:dyDescent="0.2">
      <c r="AA620" s="48"/>
      <c r="AB620" s="53"/>
      <c r="AN620" s="48"/>
    </row>
    <row r="621" spans="27:40" s="10" customFormat="1" x14ac:dyDescent="0.2">
      <c r="AA621" s="48"/>
      <c r="AB621" s="53"/>
      <c r="AN621" s="48"/>
    </row>
    <row r="622" spans="27:40" s="10" customFormat="1" x14ac:dyDescent="0.2">
      <c r="AA622" s="48"/>
      <c r="AB622" s="53"/>
      <c r="AN622" s="48"/>
    </row>
    <row r="623" spans="27:40" s="10" customFormat="1" x14ac:dyDescent="0.2">
      <c r="AA623" s="48"/>
      <c r="AB623" s="53"/>
      <c r="AN623" s="48"/>
    </row>
    <row r="624" spans="27:40" s="10" customFormat="1" x14ac:dyDescent="0.2">
      <c r="AA624" s="48"/>
      <c r="AB624" s="53"/>
      <c r="AN624" s="48"/>
    </row>
    <row r="625" spans="27:40" s="10" customFormat="1" x14ac:dyDescent="0.2">
      <c r="AA625" s="48"/>
      <c r="AB625" s="53"/>
      <c r="AN625" s="48"/>
    </row>
    <row r="626" spans="27:40" s="10" customFormat="1" x14ac:dyDescent="0.2">
      <c r="AA626" s="48"/>
      <c r="AB626" s="53"/>
      <c r="AN626" s="48"/>
    </row>
    <row r="627" spans="27:40" s="10" customFormat="1" x14ac:dyDescent="0.2">
      <c r="AA627" s="48"/>
      <c r="AB627" s="53"/>
      <c r="AN627" s="48"/>
    </row>
    <row r="628" spans="27:40" s="10" customFormat="1" x14ac:dyDescent="0.2">
      <c r="AA628" s="48"/>
      <c r="AB628" s="53"/>
      <c r="AN628" s="48"/>
    </row>
    <row r="629" spans="27:40" s="10" customFormat="1" x14ac:dyDescent="0.2">
      <c r="AA629" s="48"/>
      <c r="AB629" s="53"/>
      <c r="AN629" s="48"/>
    </row>
    <row r="630" spans="27:40" s="10" customFormat="1" x14ac:dyDescent="0.2">
      <c r="AA630" s="48"/>
      <c r="AB630" s="53"/>
      <c r="AN630" s="48"/>
    </row>
    <row r="631" spans="27:40" s="10" customFormat="1" x14ac:dyDescent="0.2">
      <c r="AA631" s="48"/>
      <c r="AB631" s="53"/>
      <c r="AN631" s="48"/>
    </row>
    <row r="632" spans="27:40" s="10" customFormat="1" x14ac:dyDescent="0.2">
      <c r="AA632" s="48"/>
      <c r="AB632" s="53"/>
      <c r="AN632" s="48"/>
    </row>
    <row r="633" spans="27:40" s="10" customFormat="1" x14ac:dyDescent="0.2">
      <c r="AA633" s="48"/>
      <c r="AB633" s="53"/>
      <c r="AN633" s="48"/>
    </row>
    <row r="634" spans="27:40" s="10" customFormat="1" x14ac:dyDescent="0.2">
      <c r="AA634" s="48"/>
      <c r="AB634" s="53"/>
      <c r="AN634" s="48"/>
    </row>
    <row r="635" spans="27:40" s="10" customFormat="1" x14ac:dyDescent="0.2">
      <c r="AA635" s="48"/>
      <c r="AB635" s="53"/>
      <c r="AN635" s="48"/>
    </row>
    <row r="636" spans="27:40" s="10" customFormat="1" x14ac:dyDescent="0.2">
      <c r="AA636" s="48"/>
      <c r="AB636" s="53"/>
      <c r="AN636" s="48"/>
    </row>
    <row r="637" spans="27:40" s="10" customFormat="1" x14ac:dyDescent="0.2">
      <c r="AA637" s="48"/>
      <c r="AB637" s="53"/>
      <c r="AN637" s="48"/>
    </row>
    <row r="638" spans="27:40" s="10" customFormat="1" x14ac:dyDescent="0.2">
      <c r="AA638" s="48"/>
      <c r="AB638" s="53"/>
      <c r="AN638" s="48"/>
    </row>
    <row r="639" spans="27:40" s="10" customFormat="1" x14ac:dyDescent="0.2">
      <c r="AA639" s="48"/>
      <c r="AB639" s="53"/>
      <c r="AN639" s="48"/>
    </row>
    <row r="640" spans="27:40" s="10" customFormat="1" x14ac:dyDescent="0.2">
      <c r="AA640" s="48"/>
      <c r="AB640" s="53"/>
      <c r="AN640" s="48"/>
    </row>
    <row r="641" spans="27:40" s="10" customFormat="1" x14ac:dyDescent="0.2">
      <c r="AA641" s="48"/>
      <c r="AB641" s="53"/>
      <c r="AN641" s="48"/>
    </row>
    <row r="642" spans="27:40" s="10" customFormat="1" x14ac:dyDescent="0.2">
      <c r="AA642" s="48"/>
      <c r="AB642" s="53"/>
      <c r="AN642" s="48"/>
    </row>
    <row r="643" spans="27:40" s="10" customFormat="1" x14ac:dyDescent="0.2">
      <c r="AA643" s="48"/>
      <c r="AB643" s="53"/>
      <c r="AN643" s="48"/>
    </row>
    <row r="644" spans="27:40" s="10" customFormat="1" x14ac:dyDescent="0.2">
      <c r="AA644" s="48"/>
      <c r="AB644" s="53"/>
      <c r="AN644" s="48"/>
    </row>
    <row r="645" spans="27:40" s="10" customFormat="1" x14ac:dyDescent="0.2">
      <c r="AA645" s="48"/>
      <c r="AB645" s="53"/>
      <c r="AN645" s="48"/>
    </row>
    <row r="646" spans="27:40" s="10" customFormat="1" x14ac:dyDescent="0.2">
      <c r="AA646" s="48"/>
      <c r="AB646" s="53"/>
      <c r="AN646" s="48"/>
    </row>
    <row r="647" spans="27:40" s="10" customFormat="1" x14ac:dyDescent="0.2">
      <c r="AA647" s="48"/>
      <c r="AB647" s="53"/>
      <c r="AN647" s="48"/>
    </row>
    <row r="648" spans="27:40" s="10" customFormat="1" x14ac:dyDescent="0.2">
      <c r="AA648" s="48"/>
      <c r="AB648" s="53"/>
      <c r="AN648" s="48"/>
    </row>
    <row r="649" spans="27:40" s="10" customFormat="1" x14ac:dyDescent="0.2">
      <c r="AA649" s="48"/>
      <c r="AB649" s="53"/>
      <c r="AN649" s="48"/>
    </row>
    <row r="650" spans="27:40" s="10" customFormat="1" x14ac:dyDescent="0.2">
      <c r="AA650" s="48"/>
      <c r="AB650" s="53"/>
      <c r="AN650" s="48"/>
    </row>
    <row r="651" spans="27:40" s="10" customFormat="1" x14ac:dyDescent="0.2">
      <c r="AA651" s="48"/>
      <c r="AB651" s="53"/>
      <c r="AN651" s="48"/>
    </row>
    <row r="652" spans="27:40" s="10" customFormat="1" x14ac:dyDescent="0.2">
      <c r="AA652" s="48"/>
      <c r="AB652" s="53"/>
      <c r="AN652" s="48"/>
    </row>
    <row r="653" spans="27:40" s="10" customFormat="1" x14ac:dyDescent="0.2">
      <c r="AA653" s="48"/>
      <c r="AB653" s="53"/>
      <c r="AN653" s="48"/>
    </row>
    <row r="654" spans="27:40" s="10" customFormat="1" x14ac:dyDescent="0.2">
      <c r="AA654" s="48"/>
      <c r="AB654" s="53"/>
      <c r="AN654" s="48"/>
    </row>
    <row r="655" spans="27:40" s="10" customFormat="1" x14ac:dyDescent="0.2">
      <c r="AA655" s="48"/>
      <c r="AB655" s="53"/>
      <c r="AN655" s="48"/>
    </row>
    <row r="656" spans="27:40" s="10" customFormat="1" x14ac:dyDescent="0.2">
      <c r="AA656" s="48"/>
      <c r="AB656" s="53"/>
      <c r="AN656" s="48"/>
    </row>
    <row r="657" spans="27:40" s="10" customFormat="1" x14ac:dyDescent="0.2">
      <c r="AA657" s="48"/>
      <c r="AB657" s="53"/>
      <c r="AN657" s="48"/>
    </row>
    <row r="658" spans="27:40" s="10" customFormat="1" x14ac:dyDescent="0.2">
      <c r="AA658" s="48"/>
      <c r="AB658" s="53"/>
      <c r="AN658" s="48"/>
    </row>
    <row r="659" spans="27:40" s="10" customFormat="1" x14ac:dyDescent="0.2">
      <c r="AA659" s="48"/>
      <c r="AB659" s="53"/>
      <c r="AN659" s="48"/>
    </row>
    <row r="660" spans="27:40" s="10" customFormat="1" x14ac:dyDescent="0.2">
      <c r="AA660" s="48"/>
      <c r="AB660" s="53"/>
      <c r="AN660" s="48"/>
    </row>
    <row r="661" spans="27:40" s="10" customFormat="1" x14ac:dyDescent="0.2">
      <c r="AA661" s="48"/>
      <c r="AB661" s="53"/>
      <c r="AN661" s="48"/>
    </row>
    <row r="662" spans="27:40" s="10" customFormat="1" x14ac:dyDescent="0.2">
      <c r="AA662" s="48"/>
      <c r="AB662" s="53"/>
      <c r="AN662" s="48"/>
    </row>
    <row r="663" spans="27:40" s="10" customFormat="1" x14ac:dyDescent="0.2">
      <c r="AA663" s="48"/>
      <c r="AB663" s="53"/>
      <c r="AN663" s="48"/>
    </row>
    <row r="664" spans="27:40" s="10" customFormat="1" x14ac:dyDescent="0.2">
      <c r="AA664" s="48"/>
      <c r="AB664" s="53"/>
      <c r="AN664" s="48"/>
    </row>
    <row r="665" spans="27:40" s="10" customFormat="1" x14ac:dyDescent="0.2">
      <c r="AA665" s="48"/>
      <c r="AB665" s="53"/>
      <c r="AN665" s="48"/>
    </row>
    <row r="666" spans="27:40" s="10" customFormat="1" x14ac:dyDescent="0.2">
      <c r="AA666" s="48"/>
      <c r="AB666" s="53"/>
      <c r="AN666" s="48"/>
    </row>
    <row r="667" spans="27:40" s="10" customFormat="1" x14ac:dyDescent="0.2">
      <c r="AA667" s="48"/>
      <c r="AB667" s="53"/>
      <c r="AN667" s="48"/>
    </row>
    <row r="668" spans="27:40" s="10" customFormat="1" x14ac:dyDescent="0.2">
      <c r="AA668" s="48"/>
      <c r="AB668" s="53"/>
      <c r="AN668" s="48"/>
    </row>
    <row r="669" spans="27:40" s="10" customFormat="1" x14ac:dyDescent="0.2">
      <c r="AA669" s="48"/>
      <c r="AB669" s="53"/>
      <c r="AN669" s="48"/>
    </row>
    <row r="670" spans="27:40" s="10" customFormat="1" x14ac:dyDescent="0.2">
      <c r="AA670" s="48"/>
      <c r="AB670" s="53"/>
      <c r="AN670" s="48"/>
    </row>
    <row r="671" spans="27:40" s="10" customFormat="1" x14ac:dyDescent="0.2">
      <c r="AA671" s="48"/>
      <c r="AB671" s="53"/>
      <c r="AN671" s="48"/>
    </row>
    <row r="672" spans="27:40" s="10" customFormat="1" x14ac:dyDescent="0.2">
      <c r="AA672" s="48"/>
      <c r="AB672" s="53"/>
      <c r="AN672" s="48"/>
    </row>
    <row r="673" spans="27:40" s="10" customFormat="1" x14ac:dyDescent="0.2">
      <c r="AA673" s="48"/>
      <c r="AB673" s="53"/>
      <c r="AN673" s="48"/>
    </row>
    <row r="674" spans="27:40" s="10" customFormat="1" x14ac:dyDescent="0.2">
      <c r="AA674" s="48"/>
      <c r="AB674" s="53"/>
      <c r="AN674" s="48"/>
    </row>
    <row r="675" spans="27:40" s="10" customFormat="1" x14ac:dyDescent="0.2">
      <c r="AA675" s="48"/>
      <c r="AB675" s="53"/>
      <c r="AN675" s="48"/>
    </row>
    <row r="676" spans="27:40" s="10" customFormat="1" x14ac:dyDescent="0.2">
      <c r="AA676" s="48"/>
      <c r="AB676" s="53"/>
      <c r="AN676" s="48"/>
    </row>
    <row r="677" spans="27:40" s="10" customFormat="1" x14ac:dyDescent="0.2">
      <c r="AA677" s="48"/>
      <c r="AB677" s="53"/>
      <c r="AN677" s="48"/>
    </row>
    <row r="678" spans="27:40" s="10" customFormat="1" x14ac:dyDescent="0.2">
      <c r="AA678" s="48"/>
      <c r="AB678" s="53"/>
      <c r="AN678" s="48"/>
    </row>
    <row r="679" spans="27:40" s="10" customFormat="1" x14ac:dyDescent="0.2">
      <c r="AA679" s="48"/>
      <c r="AB679" s="53"/>
      <c r="AN679" s="48"/>
    </row>
    <row r="680" spans="27:40" s="10" customFormat="1" x14ac:dyDescent="0.2">
      <c r="AA680" s="48"/>
      <c r="AB680" s="53"/>
      <c r="AN680" s="48"/>
    </row>
    <row r="681" spans="27:40" s="10" customFormat="1" x14ac:dyDescent="0.2">
      <c r="AA681" s="48"/>
      <c r="AB681" s="53"/>
      <c r="AN681" s="48"/>
    </row>
    <row r="682" spans="27:40" s="10" customFormat="1" x14ac:dyDescent="0.2">
      <c r="AA682" s="48"/>
      <c r="AB682" s="53"/>
      <c r="AN682" s="48"/>
    </row>
    <row r="683" spans="27:40" s="10" customFormat="1" x14ac:dyDescent="0.2">
      <c r="AA683" s="48"/>
      <c r="AB683" s="53"/>
      <c r="AN683" s="48"/>
    </row>
    <row r="684" spans="27:40" s="10" customFormat="1" x14ac:dyDescent="0.2">
      <c r="AA684" s="48"/>
      <c r="AB684" s="53"/>
      <c r="AN684" s="48"/>
    </row>
    <row r="685" spans="27:40" s="10" customFormat="1" x14ac:dyDescent="0.2">
      <c r="AA685" s="48"/>
      <c r="AB685" s="53"/>
      <c r="AN685" s="48"/>
    </row>
    <row r="686" spans="27:40" s="10" customFormat="1" x14ac:dyDescent="0.2">
      <c r="AA686" s="48"/>
      <c r="AB686" s="53"/>
      <c r="AN686" s="48"/>
    </row>
    <row r="687" spans="27:40" s="10" customFormat="1" x14ac:dyDescent="0.2">
      <c r="AA687" s="48"/>
      <c r="AB687" s="53"/>
      <c r="AN687" s="48"/>
    </row>
    <row r="688" spans="27:40" s="10" customFormat="1" x14ac:dyDescent="0.2">
      <c r="AA688" s="48"/>
      <c r="AB688" s="53"/>
      <c r="AN688" s="48"/>
    </row>
    <row r="689" spans="27:40" s="10" customFormat="1" x14ac:dyDescent="0.2">
      <c r="AA689" s="48"/>
      <c r="AB689" s="53"/>
      <c r="AN689" s="48"/>
    </row>
    <row r="690" spans="27:40" s="10" customFormat="1" x14ac:dyDescent="0.2">
      <c r="AA690" s="48"/>
      <c r="AB690" s="53"/>
      <c r="AN690" s="48"/>
    </row>
    <row r="691" spans="27:40" s="10" customFormat="1" x14ac:dyDescent="0.2">
      <c r="AA691" s="48"/>
      <c r="AB691" s="53"/>
      <c r="AN691" s="48"/>
    </row>
    <row r="692" spans="27:40" s="10" customFormat="1" x14ac:dyDescent="0.2">
      <c r="AA692" s="48"/>
      <c r="AB692" s="53"/>
      <c r="AN692" s="48"/>
    </row>
    <row r="693" spans="27:40" s="10" customFormat="1" x14ac:dyDescent="0.2">
      <c r="AA693" s="48"/>
      <c r="AB693" s="53"/>
      <c r="AN693" s="48"/>
    </row>
    <row r="694" spans="27:40" s="10" customFormat="1" x14ac:dyDescent="0.2">
      <c r="AA694" s="48"/>
      <c r="AB694" s="53"/>
      <c r="AN694" s="48"/>
    </row>
    <row r="695" spans="27:40" s="10" customFormat="1" x14ac:dyDescent="0.2">
      <c r="AA695" s="48"/>
      <c r="AB695" s="53"/>
      <c r="AN695" s="48"/>
    </row>
    <row r="696" spans="27:40" s="10" customFormat="1" x14ac:dyDescent="0.2">
      <c r="AA696" s="48"/>
      <c r="AB696" s="53"/>
      <c r="AN696" s="48"/>
    </row>
    <row r="697" spans="27:40" s="10" customFormat="1" x14ac:dyDescent="0.2">
      <c r="AA697" s="48"/>
      <c r="AB697" s="53"/>
      <c r="AN697" s="48"/>
    </row>
    <row r="698" spans="27:40" s="10" customFormat="1" x14ac:dyDescent="0.2">
      <c r="AA698" s="48"/>
      <c r="AB698" s="53"/>
      <c r="AN698" s="48"/>
    </row>
    <row r="699" spans="27:40" s="10" customFormat="1" x14ac:dyDescent="0.2">
      <c r="AA699" s="48"/>
      <c r="AB699" s="53"/>
      <c r="AN699" s="48"/>
    </row>
    <row r="700" spans="27:40" s="10" customFormat="1" x14ac:dyDescent="0.2">
      <c r="AA700" s="48"/>
      <c r="AB700" s="53"/>
      <c r="AN700" s="48"/>
    </row>
    <row r="701" spans="27:40" s="10" customFormat="1" x14ac:dyDescent="0.2">
      <c r="AA701" s="48"/>
      <c r="AB701" s="53"/>
      <c r="AN701" s="48"/>
    </row>
    <row r="702" spans="27:40" s="10" customFormat="1" x14ac:dyDescent="0.2">
      <c r="AA702" s="48"/>
      <c r="AB702" s="53"/>
      <c r="AN702" s="48"/>
    </row>
    <row r="703" spans="27:40" s="10" customFormat="1" x14ac:dyDescent="0.2">
      <c r="AA703" s="48"/>
      <c r="AB703" s="53"/>
      <c r="AN703" s="48"/>
    </row>
    <row r="704" spans="27:40" s="10" customFormat="1" x14ac:dyDescent="0.2">
      <c r="AA704" s="48"/>
      <c r="AB704" s="53"/>
      <c r="AN704" s="48"/>
    </row>
    <row r="705" spans="27:40" s="10" customFormat="1" x14ac:dyDescent="0.2">
      <c r="AA705" s="48"/>
      <c r="AB705" s="53"/>
      <c r="AN705" s="48"/>
    </row>
    <row r="706" spans="27:40" s="10" customFormat="1" x14ac:dyDescent="0.2">
      <c r="AA706" s="48"/>
      <c r="AB706" s="53"/>
      <c r="AN706" s="48"/>
    </row>
    <row r="707" spans="27:40" s="10" customFormat="1" x14ac:dyDescent="0.2">
      <c r="AA707" s="48"/>
      <c r="AB707" s="53"/>
      <c r="AN707" s="48"/>
    </row>
    <row r="708" spans="27:40" s="10" customFormat="1" x14ac:dyDescent="0.2">
      <c r="AA708" s="48"/>
      <c r="AB708" s="53"/>
      <c r="AN708" s="48"/>
    </row>
    <row r="709" spans="27:40" s="10" customFormat="1" x14ac:dyDescent="0.2">
      <c r="AA709" s="48"/>
      <c r="AB709" s="53"/>
      <c r="AN709" s="48"/>
    </row>
    <row r="710" spans="27:40" s="10" customFormat="1" x14ac:dyDescent="0.2">
      <c r="AA710" s="48"/>
      <c r="AB710" s="53"/>
      <c r="AN710" s="48"/>
    </row>
    <row r="711" spans="27:40" s="10" customFormat="1" x14ac:dyDescent="0.2">
      <c r="AA711" s="48"/>
      <c r="AB711" s="53"/>
      <c r="AN711" s="48"/>
    </row>
    <row r="712" spans="27:40" s="10" customFormat="1" x14ac:dyDescent="0.2">
      <c r="AA712" s="48"/>
      <c r="AB712" s="53"/>
      <c r="AN712" s="48"/>
    </row>
    <row r="713" spans="27:40" s="10" customFormat="1" x14ac:dyDescent="0.2">
      <c r="AA713" s="48"/>
      <c r="AB713" s="53"/>
      <c r="AN713" s="48"/>
    </row>
    <row r="714" spans="27:40" s="10" customFormat="1" x14ac:dyDescent="0.2">
      <c r="AA714" s="48"/>
      <c r="AB714" s="53"/>
      <c r="AN714" s="48"/>
    </row>
    <row r="715" spans="27:40" s="10" customFormat="1" x14ac:dyDescent="0.2">
      <c r="AA715" s="48"/>
      <c r="AB715" s="53"/>
      <c r="AN715" s="48"/>
    </row>
    <row r="716" spans="27:40" s="10" customFormat="1" x14ac:dyDescent="0.2">
      <c r="AA716" s="48"/>
      <c r="AB716" s="53"/>
      <c r="AN716" s="48"/>
    </row>
    <row r="717" spans="27:40" s="10" customFormat="1" x14ac:dyDescent="0.2">
      <c r="AA717" s="48"/>
      <c r="AB717" s="53"/>
      <c r="AN717" s="48"/>
    </row>
    <row r="718" spans="27:40" s="10" customFormat="1" x14ac:dyDescent="0.2">
      <c r="AA718" s="48"/>
      <c r="AB718" s="53"/>
      <c r="AN718" s="48"/>
    </row>
    <row r="719" spans="27:40" s="10" customFormat="1" x14ac:dyDescent="0.2">
      <c r="AA719" s="48"/>
      <c r="AB719" s="53"/>
      <c r="AN719" s="48"/>
    </row>
    <row r="720" spans="27:40" s="10" customFormat="1" x14ac:dyDescent="0.2">
      <c r="AA720" s="48"/>
      <c r="AB720" s="53"/>
      <c r="AN720" s="48"/>
    </row>
    <row r="721" spans="27:40" s="10" customFormat="1" x14ac:dyDescent="0.2">
      <c r="AA721" s="48"/>
      <c r="AB721" s="53"/>
      <c r="AN721" s="48"/>
    </row>
    <row r="722" spans="27:40" s="10" customFormat="1" x14ac:dyDescent="0.2">
      <c r="AA722" s="48"/>
      <c r="AB722" s="53"/>
      <c r="AN722" s="48"/>
    </row>
    <row r="723" spans="27:40" s="10" customFormat="1" x14ac:dyDescent="0.2">
      <c r="AA723" s="48"/>
      <c r="AB723" s="53"/>
      <c r="AN723" s="48"/>
    </row>
    <row r="724" spans="27:40" s="10" customFormat="1" x14ac:dyDescent="0.2">
      <c r="AA724" s="48"/>
      <c r="AB724" s="53"/>
      <c r="AN724" s="48"/>
    </row>
    <row r="725" spans="27:40" s="10" customFormat="1" x14ac:dyDescent="0.2">
      <c r="AA725" s="48"/>
      <c r="AB725" s="53"/>
      <c r="AN725" s="48"/>
    </row>
    <row r="726" spans="27:40" s="10" customFormat="1" x14ac:dyDescent="0.2">
      <c r="AA726" s="48"/>
      <c r="AB726" s="53"/>
      <c r="AN726" s="48"/>
    </row>
    <row r="727" spans="27:40" s="10" customFormat="1" x14ac:dyDescent="0.2">
      <c r="AA727" s="48"/>
      <c r="AB727" s="53"/>
      <c r="AN727" s="48"/>
    </row>
    <row r="728" spans="27:40" s="10" customFormat="1" x14ac:dyDescent="0.2">
      <c r="AA728" s="48"/>
      <c r="AB728" s="53"/>
      <c r="AN728" s="48"/>
    </row>
    <row r="729" spans="27:40" s="10" customFormat="1" x14ac:dyDescent="0.2">
      <c r="AA729" s="48"/>
      <c r="AB729" s="53"/>
      <c r="AN729" s="48"/>
    </row>
    <row r="730" spans="27:40" s="10" customFormat="1" x14ac:dyDescent="0.2">
      <c r="AA730" s="48"/>
      <c r="AB730" s="53"/>
      <c r="AN730" s="48"/>
    </row>
    <row r="731" spans="27:40" s="10" customFormat="1" x14ac:dyDescent="0.2">
      <c r="AA731" s="48"/>
      <c r="AB731" s="53"/>
      <c r="AN731" s="48"/>
    </row>
    <row r="732" spans="27:40" s="10" customFormat="1" x14ac:dyDescent="0.2">
      <c r="AA732" s="48"/>
      <c r="AB732" s="53"/>
      <c r="AN732" s="48"/>
    </row>
    <row r="733" spans="27:40" s="10" customFormat="1" x14ac:dyDescent="0.2">
      <c r="AA733" s="48"/>
      <c r="AB733" s="53"/>
      <c r="AN733" s="48"/>
    </row>
    <row r="734" spans="27:40" s="10" customFormat="1" x14ac:dyDescent="0.2">
      <c r="AA734" s="48"/>
      <c r="AB734" s="53"/>
      <c r="AN734" s="48"/>
    </row>
    <row r="735" spans="27:40" s="10" customFormat="1" x14ac:dyDescent="0.2">
      <c r="AA735" s="48"/>
      <c r="AB735" s="53"/>
      <c r="AN735" s="48"/>
    </row>
    <row r="736" spans="27:40" s="10" customFormat="1" x14ac:dyDescent="0.2">
      <c r="AA736" s="48"/>
      <c r="AB736" s="53"/>
      <c r="AN736" s="48"/>
    </row>
    <row r="737" spans="27:40" s="10" customFormat="1" x14ac:dyDescent="0.2">
      <c r="AA737" s="48"/>
      <c r="AB737" s="53"/>
      <c r="AN737" s="48"/>
    </row>
    <row r="738" spans="27:40" s="10" customFormat="1" x14ac:dyDescent="0.2">
      <c r="AA738" s="48"/>
      <c r="AB738" s="53"/>
      <c r="AN738" s="48"/>
    </row>
    <row r="739" spans="27:40" s="10" customFormat="1" x14ac:dyDescent="0.2">
      <c r="AA739" s="48"/>
      <c r="AB739" s="53"/>
      <c r="AN739" s="48"/>
    </row>
    <row r="740" spans="27:40" s="10" customFormat="1" x14ac:dyDescent="0.2">
      <c r="AA740" s="48"/>
      <c r="AB740" s="53"/>
      <c r="AN740" s="48"/>
    </row>
    <row r="741" spans="27:40" s="10" customFormat="1" x14ac:dyDescent="0.2">
      <c r="AA741" s="48"/>
      <c r="AB741" s="53"/>
      <c r="AN741" s="48"/>
    </row>
    <row r="742" spans="27:40" s="10" customFormat="1" x14ac:dyDescent="0.2">
      <c r="AA742" s="48"/>
      <c r="AB742" s="53"/>
      <c r="AN742" s="48"/>
    </row>
    <row r="743" spans="27:40" s="10" customFormat="1" x14ac:dyDescent="0.2">
      <c r="AA743" s="48"/>
      <c r="AB743" s="53"/>
      <c r="AN743" s="48"/>
    </row>
    <row r="744" spans="27:40" s="10" customFormat="1" x14ac:dyDescent="0.2">
      <c r="AA744" s="48"/>
      <c r="AB744" s="53"/>
      <c r="AN744" s="48"/>
    </row>
    <row r="745" spans="27:40" s="10" customFormat="1" x14ac:dyDescent="0.2">
      <c r="AA745" s="48"/>
      <c r="AB745" s="53"/>
      <c r="AN745" s="48"/>
    </row>
    <row r="746" spans="27:40" s="10" customFormat="1" x14ac:dyDescent="0.2">
      <c r="AA746" s="48"/>
      <c r="AB746" s="53"/>
      <c r="AN746" s="48"/>
    </row>
    <row r="747" spans="27:40" s="10" customFormat="1" x14ac:dyDescent="0.2">
      <c r="AA747" s="48"/>
      <c r="AB747" s="53"/>
      <c r="AN747" s="48"/>
    </row>
    <row r="748" spans="27:40" s="10" customFormat="1" x14ac:dyDescent="0.2">
      <c r="AA748" s="48"/>
      <c r="AB748" s="53"/>
      <c r="AN748" s="48"/>
    </row>
    <row r="749" spans="27:40" s="10" customFormat="1" x14ac:dyDescent="0.2">
      <c r="AA749" s="48"/>
      <c r="AB749" s="53"/>
      <c r="AN749" s="48"/>
    </row>
    <row r="750" spans="27:40" s="10" customFormat="1" x14ac:dyDescent="0.2">
      <c r="AA750" s="48"/>
      <c r="AB750" s="53"/>
      <c r="AN750" s="48"/>
    </row>
    <row r="751" spans="27:40" s="10" customFormat="1" x14ac:dyDescent="0.2">
      <c r="AA751" s="48"/>
      <c r="AB751" s="53"/>
      <c r="AN751" s="48"/>
    </row>
    <row r="752" spans="27:40" s="10" customFormat="1" x14ac:dyDescent="0.2">
      <c r="AA752" s="48"/>
      <c r="AB752" s="53"/>
      <c r="AN752" s="48"/>
    </row>
    <row r="753" spans="27:40" s="10" customFormat="1" x14ac:dyDescent="0.2">
      <c r="AA753" s="48"/>
      <c r="AB753" s="53"/>
      <c r="AN753" s="48"/>
    </row>
    <row r="754" spans="27:40" s="10" customFormat="1" x14ac:dyDescent="0.2">
      <c r="AA754" s="48"/>
      <c r="AB754" s="53"/>
      <c r="AN754" s="48"/>
    </row>
    <row r="755" spans="27:40" s="10" customFormat="1" x14ac:dyDescent="0.2">
      <c r="AA755" s="48"/>
      <c r="AB755" s="53"/>
      <c r="AN755" s="48"/>
    </row>
    <row r="756" spans="27:40" s="10" customFormat="1" x14ac:dyDescent="0.2">
      <c r="AA756" s="48"/>
      <c r="AB756" s="53"/>
      <c r="AN756" s="48"/>
    </row>
    <row r="757" spans="27:40" s="10" customFormat="1" x14ac:dyDescent="0.2">
      <c r="AA757" s="48"/>
      <c r="AB757" s="53"/>
      <c r="AN757" s="48"/>
    </row>
    <row r="758" spans="27:40" s="10" customFormat="1" x14ac:dyDescent="0.2">
      <c r="AA758" s="48"/>
      <c r="AB758" s="53"/>
      <c r="AN758" s="48"/>
    </row>
    <row r="759" spans="27:40" s="10" customFormat="1" x14ac:dyDescent="0.2">
      <c r="AA759" s="48"/>
      <c r="AB759" s="53"/>
      <c r="AN759" s="48"/>
    </row>
    <row r="760" spans="27:40" s="10" customFormat="1" x14ac:dyDescent="0.2">
      <c r="AA760" s="48"/>
      <c r="AB760" s="53"/>
      <c r="AN760" s="48"/>
    </row>
    <row r="761" spans="27:40" s="10" customFormat="1" x14ac:dyDescent="0.2">
      <c r="AA761" s="48"/>
      <c r="AB761" s="53"/>
      <c r="AN761" s="48"/>
    </row>
    <row r="762" spans="27:40" s="10" customFormat="1" x14ac:dyDescent="0.2">
      <c r="AA762" s="48"/>
      <c r="AB762" s="53"/>
      <c r="AN762" s="48"/>
    </row>
    <row r="763" spans="27:40" s="10" customFormat="1" x14ac:dyDescent="0.2">
      <c r="AA763" s="48"/>
      <c r="AB763" s="53"/>
      <c r="AN763" s="48"/>
    </row>
    <row r="764" spans="27:40" s="10" customFormat="1" x14ac:dyDescent="0.2">
      <c r="AA764" s="48"/>
      <c r="AB764" s="53"/>
      <c r="AN764" s="48"/>
    </row>
    <row r="765" spans="27:40" s="10" customFormat="1" x14ac:dyDescent="0.2">
      <c r="AA765" s="48"/>
      <c r="AB765" s="53"/>
      <c r="AN765" s="48"/>
    </row>
    <row r="766" spans="27:40" s="10" customFormat="1" x14ac:dyDescent="0.2">
      <c r="AA766" s="48"/>
      <c r="AB766" s="53"/>
      <c r="AN766" s="48"/>
    </row>
    <row r="767" spans="27:40" s="10" customFormat="1" x14ac:dyDescent="0.2">
      <c r="AA767" s="48"/>
      <c r="AB767" s="53"/>
      <c r="AN767" s="48"/>
    </row>
    <row r="768" spans="27:40" s="10" customFormat="1" x14ac:dyDescent="0.2">
      <c r="AA768" s="48"/>
      <c r="AB768" s="53"/>
      <c r="AN768" s="48"/>
    </row>
    <row r="769" spans="27:40" s="10" customFormat="1" x14ac:dyDescent="0.2">
      <c r="AA769" s="48"/>
      <c r="AB769" s="53"/>
      <c r="AN769" s="48"/>
    </row>
    <row r="770" spans="27:40" s="10" customFormat="1" x14ac:dyDescent="0.2">
      <c r="AA770" s="48"/>
      <c r="AB770" s="53"/>
      <c r="AN770" s="48"/>
    </row>
    <row r="771" spans="27:40" s="10" customFormat="1" x14ac:dyDescent="0.2">
      <c r="AA771" s="48"/>
      <c r="AB771" s="53"/>
      <c r="AN771" s="48"/>
    </row>
    <row r="772" spans="27:40" s="10" customFormat="1" x14ac:dyDescent="0.2">
      <c r="AA772" s="48"/>
      <c r="AB772" s="53"/>
      <c r="AN772" s="48"/>
    </row>
    <row r="773" spans="27:40" s="10" customFormat="1" x14ac:dyDescent="0.2">
      <c r="AA773" s="48"/>
      <c r="AB773" s="53"/>
      <c r="AN773" s="48"/>
    </row>
    <row r="774" spans="27:40" s="10" customFormat="1" x14ac:dyDescent="0.2">
      <c r="AA774" s="48"/>
      <c r="AB774" s="53"/>
      <c r="AN774" s="48"/>
    </row>
    <row r="775" spans="27:40" s="10" customFormat="1" x14ac:dyDescent="0.2">
      <c r="AA775" s="48"/>
      <c r="AB775" s="53"/>
      <c r="AN775" s="48"/>
    </row>
    <row r="776" spans="27:40" s="10" customFormat="1" x14ac:dyDescent="0.2">
      <c r="AA776" s="48"/>
      <c r="AB776" s="53"/>
      <c r="AN776" s="48"/>
    </row>
    <row r="777" spans="27:40" s="10" customFormat="1" x14ac:dyDescent="0.2">
      <c r="AA777" s="48"/>
      <c r="AB777" s="53"/>
      <c r="AN777" s="48"/>
    </row>
    <row r="778" spans="27:40" s="10" customFormat="1" x14ac:dyDescent="0.2">
      <c r="AA778" s="48"/>
      <c r="AB778" s="53"/>
      <c r="AN778" s="48"/>
    </row>
    <row r="779" spans="27:40" s="10" customFormat="1" x14ac:dyDescent="0.2">
      <c r="AA779" s="48"/>
      <c r="AB779" s="53"/>
      <c r="AN779" s="48"/>
    </row>
    <row r="780" spans="27:40" s="10" customFormat="1" x14ac:dyDescent="0.2">
      <c r="AA780" s="48"/>
      <c r="AB780" s="53"/>
      <c r="AN780" s="48"/>
    </row>
    <row r="781" spans="27:40" s="10" customFormat="1" x14ac:dyDescent="0.2">
      <c r="AA781" s="48"/>
      <c r="AB781" s="53"/>
      <c r="AN781" s="48"/>
    </row>
    <row r="782" spans="27:40" s="10" customFormat="1" x14ac:dyDescent="0.2">
      <c r="AA782" s="48"/>
      <c r="AB782" s="53"/>
      <c r="AN782" s="48"/>
    </row>
    <row r="783" spans="27:40" s="10" customFormat="1" x14ac:dyDescent="0.2">
      <c r="AA783" s="48"/>
      <c r="AB783" s="53"/>
      <c r="AN783" s="48"/>
    </row>
    <row r="784" spans="27:40" s="10" customFormat="1" x14ac:dyDescent="0.2">
      <c r="AA784" s="48"/>
      <c r="AB784" s="53"/>
      <c r="AN784" s="48"/>
    </row>
    <row r="785" spans="27:40" s="10" customFormat="1" x14ac:dyDescent="0.2">
      <c r="AA785" s="48"/>
      <c r="AB785" s="53"/>
      <c r="AN785" s="48"/>
    </row>
    <row r="786" spans="27:40" s="10" customFormat="1" x14ac:dyDescent="0.2">
      <c r="AA786" s="48"/>
      <c r="AB786" s="53"/>
      <c r="AN786" s="48"/>
    </row>
    <row r="787" spans="27:40" s="10" customFormat="1" x14ac:dyDescent="0.2">
      <c r="AA787" s="48"/>
      <c r="AB787" s="53"/>
      <c r="AN787" s="48"/>
    </row>
    <row r="788" spans="27:40" s="10" customFormat="1" x14ac:dyDescent="0.2">
      <c r="AA788" s="48"/>
      <c r="AB788" s="53"/>
      <c r="AN788" s="48"/>
    </row>
    <row r="789" spans="27:40" s="10" customFormat="1" x14ac:dyDescent="0.2">
      <c r="AA789" s="48"/>
      <c r="AB789" s="53"/>
      <c r="AN789" s="48"/>
    </row>
    <row r="790" spans="27:40" s="10" customFormat="1" x14ac:dyDescent="0.2">
      <c r="AA790" s="48"/>
      <c r="AB790" s="53"/>
      <c r="AN790" s="48"/>
    </row>
    <row r="791" spans="27:40" s="10" customFormat="1" x14ac:dyDescent="0.2">
      <c r="AA791" s="48"/>
      <c r="AB791" s="53"/>
      <c r="AN791" s="48"/>
    </row>
    <row r="792" spans="27:40" s="10" customFormat="1" x14ac:dyDescent="0.2">
      <c r="AA792" s="48"/>
      <c r="AB792" s="53"/>
      <c r="AN792" s="48"/>
    </row>
    <row r="793" spans="27:40" s="10" customFormat="1" x14ac:dyDescent="0.2">
      <c r="AA793" s="48"/>
      <c r="AB793" s="53"/>
      <c r="AN793" s="48"/>
    </row>
    <row r="794" spans="27:40" s="10" customFormat="1" x14ac:dyDescent="0.2">
      <c r="AA794" s="48"/>
      <c r="AB794" s="53"/>
      <c r="AN794" s="48"/>
    </row>
    <row r="795" spans="27:40" s="10" customFormat="1" x14ac:dyDescent="0.2">
      <c r="AA795" s="48"/>
      <c r="AB795" s="53"/>
      <c r="AN795" s="48"/>
    </row>
    <row r="796" spans="27:40" s="10" customFormat="1" x14ac:dyDescent="0.2">
      <c r="AA796" s="48"/>
      <c r="AB796" s="53"/>
      <c r="AN796" s="48"/>
    </row>
    <row r="797" spans="27:40" s="10" customFormat="1" x14ac:dyDescent="0.2">
      <c r="AA797" s="48"/>
      <c r="AB797" s="53"/>
      <c r="AN797" s="48"/>
    </row>
    <row r="798" spans="27:40" s="10" customFormat="1" x14ac:dyDescent="0.2">
      <c r="AA798" s="48"/>
      <c r="AB798" s="53"/>
      <c r="AN798" s="48"/>
    </row>
    <row r="799" spans="27:40" s="10" customFormat="1" x14ac:dyDescent="0.2">
      <c r="AA799" s="48"/>
      <c r="AB799" s="53"/>
      <c r="AN799" s="48"/>
    </row>
    <row r="800" spans="27:40" s="10" customFormat="1" x14ac:dyDescent="0.2">
      <c r="AA800" s="48"/>
      <c r="AB800" s="53"/>
      <c r="AN800" s="48"/>
    </row>
    <row r="801" spans="27:40" s="10" customFormat="1" x14ac:dyDescent="0.2">
      <c r="AA801" s="48"/>
      <c r="AB801" s="53"/>
      <c r="AN801" s="48"/>
    </row>
    <row r="802" spans="27:40" s="10" customFormat="1" x14ac:dyDescent="0.2">
      <c r="AA802" s="48"/>
      <c r="AB802" s="53"/>
      <c r="AN802" s="48"/>
    </row>
    <row r="803" spans="27:40" s="10" customFormat="1" x14ac:dyDescent="0.2">
      <c r="AA803" s="48"/>
      <c r="AB803" s="53"/>
      <c r="AN803" s="48"/>
    </row>
    <row r="804" spans="27:40" s="10" customFormat="1" x14ac:dyDescent="0.2">
      <c r="AA804" s="48"/>
      <c r="AB804" s="53"/>
      <c r="AN804" s="48"/>
    </row>
    <row r="805" spans="27:40" s="10" customFormat="1" x14ac:dyDescent="0.2">
      <c r="AA805" s="48"/>
      <c r="AB805" s="53"/>
      <c r="AN805" s="48"/>
    </row>
    <row r="806" spans="27:40" s="10" customFormat="1" x14ac:dyDescent="0.2">
      <c r="AA806" s="48"/>
      <c r="AB806" s="53"/>
      <c r="AN806" s="48"/>
    </row>
    <row r="807" spans="27:40" s="10" customFormat="1" x14ac:dyDescent="0.2">
      <c r="AA807" s="48"/>
      <c r="AB807" s="53"/>
      <c r="AN807" s="48"/>
    </row>
    <row r="808" spans="27:40" s="10" customFormat="1" x14ac:dyDescent="0.2">
      <c r="AA808" s="48"/>
      <c r="AB808" s="53"/>
      <c r="AN808" s="48"/>
    </row>
    <row r="809" spans="27:40" s="10" customFormat="1" x14ac:dyDescent="0.2">
      <c r="AA809" s="48"/>
      <c r="AB809" s="53"/>
      <c r="AN809" s="48"/>
    </row>
    <row r="810" spans="27:40" s="10" customFormat="1" x14ac:dyDescent="0.2">
      <c r="AA810" s="48"/>
      <c r="AB810" s="53"/>
      <c r="AN810" s="48"/>
    </row>
    <row r="811" spans="27:40" s="10" customFormat="1" x14ac:dyDescent="0.2">
      <c r="AA811" s="48"/>
      <c r="AB811" s="53"/>
      <c r="AN811" s="48"/>
    </row>
    <row r="812" spans="27:40" s="10" customFormat="1" x14ac:dyDescent="0.2">
      <c r="AA812" s="48"/>
      <c r="AB812" s="53"/>
      <c r="AN812" s="48"/>
    </row>
    <row r="813" spans="27:40" s="10" customFormat="1" x14ac:dyDescent="0.2">
      <c r="AA813" s="48"/>
      <c r="AB813" s="53"/>
      <c r="AN813" s="48"/>
    </row>
    <row r="814" spans="27:40" s="10" customFormat="1" x14ac:dyDescent="0.2">
      <c r="AA814" s="48"/>
      <c r="AB814" s="53"/>
      <c r="AN814" s="48"/>
    </row>
    <row r="815" spans="27:40" s="10" customFormat="1" x14ac:dyDescent="0.2">
      <c r="AA815" s="48"/>
      <c r="AB815" s="53"/>
      <c r="AN815" s="48"/>
    </row>
    <row r="816" spans="27:40" s="10" customFormat="1" x14ac:dyDescent="0.2">
      <c r="AA816" s="48"/>
      <c r="AB816" s="53"/>
      <c r="AN816" s="48"/>
    </row>
    <row r="817" spans="27:40" s="10" customFormat="1" x14ac:dyDescent="0.2">
      <c r="AA817" s="48"/>
      <c r="AB817" s="53"/>
      <c r="AN817" s="48"/>
    </row>
    <row r="818" spans="27:40" s="10" customFormat="1" x14ac:dyDescent="0.2">
      <c r="AA818" s="48"/>
      <c r="AB818" s="53"/>
      <c r="AN818" s="48"/>
    </row>
    <row r="819" spans="27:40" s="10" customFormat="1" x14ac:dyDescent="0.2">
      <c r="AA819" s="48"/>
      <c r="AB819" s="53"/>
      <c r="AN819" s="48"/>
    </row>
    <row r="820" spans="27:40" s="10" customFormat="1" x14ac:dyDescent="0.2">
      <c r="AA820" s="48"/>
      <c r="AB820" s="53"/>
      <c r="AN820" s="48"/>
    </row>
    <row r="821" spans="27:40" s="10" customFormat="1" x14ac:dyDescent="0.2">
      <c r="AA821" s="48"/>
      <c r="AB821" s="53"/>
      <c r="AN821" s="48"/>
    </row>
    <row r="822" spans="27:40" s="10" customFormat="1" x14ac:dyDescent="0.2">
      <c r="AA822" s="48"/>
      <c r="AB822" s="53"/>
      <c r="AN822" s="48"/>
    </row>
    <row r="823" spans="27:40" s="10" customFormat="1" x14ac:dyDescent="0.2">
      <c r="AA823" s="48"/>
      <c r="AB823" s="53"/>
      <c r="AN823" s="48"/>
    </row>
    <row r="824" spans="27:40" s="10" customFormat="1" x14ac:dyDescent="0.2">
      <c r="AA824" s="48"/>
      <c r="AB824" s="53"/>
      <c r="AN824" s="48"/>
    </row>
    <row r="825" spans="27:40" s="10" customFormat="1" x14ac:dyDescent="0.2">
      <c r="AA825" s="48"/>
      <c r="AB825" s="53"/>
      <c r="AN825" s="48"/>
    </row>
    <row r="826" spans="27:40" s="10" customFormat="1" x14ac:dyDescent="0.2">
      <c r="AA826" s="48"/>
      <c r="AB826" s="53"/>
      <c r="AN826" s="48"/>
    </row>
    <row r="827" spans="27:40" s="10" customFormat="1" x14ac:dyDescent="0.2">
      <c r="AA827" s="48"/>
      <c r="AB827" s="53"/>
      <c r="AN827" s="48"/>
    </row>
    <row r="828" spans="27:40" s="10" customFormat="1" x14ac:dyDescent="0.2">
      <c r="AA828" s="48"/>
      <c r="AB828" s="53"/>
      <c r="AN828" s="48"/>
    </row>
    <row r="829" spans="27:40" s="10" customFormat="1" x14ac:dyDescent="0.2">
      <c r="AA829" s="48"/>
      <c r="AB829" s="53"/>
      <c r="AN829" s="48"/>
    </row>
    <row r="830" spans="27:40" s="10" customFormat="1" x14ac:dyDescent="0.2">
      <c r="AA830" s="48"/>
      <c r="AB830" s="53"/>
      <c r="AN830" s="48"/>
    </row>
    <row r="831" spans="27:40" s="10" customFormat="1" x14ac:dyDescent="0.2">
      <c r="AA831" s="48"/>
      <c r="AB831" s="53"/>
      <c r="AN831" s="48"/>
    </row>
    <row r="832" spans="27:40" s="10" customFormat="1" x14ac:dyDescent="0.2">
      <c r="AA832" s="48"/>
      <c r="AB832" s="53"/>
      <c r="AN832" s="48"/>
    </row>
    <row r="833" spans="27:40" s="10" customFormat="1" x14ac:dyDescent="0.2">
      <c r="AA833" s="48"/>
      <c r="AB833" s="53"/>
      <c r="AN833" s="48"/>
    </row>
    <row r="834" spans="27:40" s="10" customFormat="1" x14ac:dyDescent="0.2">
      <c r="AA834" s="48"/>
      <c r="AB834" s="53"/>
      <c r="AN834" s="48"/>
    </row>
    <row r="835" spans="27:40" s="10" customFormat="1" x14ac:dyDescent="0.2">
      <c r="AA835" s="48"/>
      <c r="AB835" s="53"/>
      <c r="AN835" s="48"/>
    </row>
    <row r="836" spans="27:40" s="10" customFormat="1" x14ac:dyDescent="0.2">
      <c r="AA836" s="48"/>
      <c r="AB836" s="53"/>
      <c r="AN836" s="48"/>
    </row>
    <row r="837" spans="27:40" s="10" customFormat="1" x14ac:dyDescent="0.2">
      <c r="AA837" s="48"/>
      <c r="AB837" s="53"/>
      <c r="AN837" s="48"/>
    </row>
    <row r="838" spans="27:40" s="10" customFormat="1" x14ac:dyDescent="0.2">
      <c r="AA838" s="48"/>
      <c r="AB838" s="53"/>
      <c r="AN838" s="48"/>
    </row>
    <row r="839" spans="27:40" s="10" customFormat="1" x14ac:dyDescent="0.2">
      <c r="AA839" s="48"/>
      <c r="AB839" s="53"/>
      <c r="AN839" s="48"/>
    </row>
    <row r="840" spans="27:40" s="10" customFormat="1" x14ac:dyDescent="0.2">
      <c r="AA840" s="48"/>
      <c r="AB840" s="53"/>
      <c r="AN840" s="48"/>
    </row>
    <row r="841" spans="27:40" s="10" customFormat="1" x14ac:dyDescent="0.2">
      <c r="AA841" s="48"/>
      <c r="AB841" s="53"/>
      <c r="AN841" s="48"/>
    </row>
    <row r="842" spans="27:40" s="10" customFormat="1" x14ac:dyDescent="0.2">
      <c r="AA842" s="48"/>
      <c r="AB842" s="53"/>
      <c r="AN842" s="48"/>
    </row>
    <row r="843" spans="27:40" s="10" customFormat="1" x14ac:dyDescent="0.2">
      <c r="AA843" s="48"/>
      <c r="AB843" s="53"/>
      <c r="AN843" s="48"/>
    </row>
    <row r="844" spans="27:40" s="10" customFormat="1" x14ac:dyDescent="0.2">
      <c r="AA844" s="48"/>
      <c r="AB844" s="53"/>
      <c r="AN844" s="48"/>
    </row>
    <row r="845" spans="27:40" s="10" customFormat="1" x14ac:dyDescent="0.2">
      <c r="AA845" s="48"/>
      <c r="AB845" s="53"/>
      <c r="AN845" s="48"/>
    </row>
    <row r="846" spans="27:40" s="10" customFormat="1" x14ac:dyDescent="0.2">
      <c r="AA846" s="48"/>
      <c r="AB846" s="53"/>
      <c r="AN846" s="48"/>
    </row>
    <row r="847" spans="27:40" s="10" customFormat="1" x14ac:dyDescent="0.2">
      <c r="AA847" s="48"/>
      <c r="AB847" s="53"/>
      <c r="AN847" s="48"/>
    </row>
    <row r="848" spans="27:40" s="10" customFormat="1" x14ac:dyDescent="0.2">
      <c r="AA848" s="48"/>
      <c r="AB848" s="53"/>
      <c r="AN848" s="48"/>
    </row>
    <row r="849" spans="27:40" s="10" customFormat="1" x14ac:dyDescent="0.2">
      <c r="AA849" s="48"/>
      <c r="AB849" s="53"/>
      <c r="AN849" s="48"/>
    </row>
    <row r="850" spans="27:40" s="10" customFormat="1" x14ac:dyDescent="0.2">
      <c r="AA850" s="48"/>
      <c r="AB850" s="53"/>
      <c r="AN850" s="48"/>
    </row>
    <row r="851" spans="27:40" s="10" customFormat="1" x14ac:dyDescent="0.2">
      <c r="AA851" s="48"/>
      <c r="AB851" s="53"/>
      <c r="AN851" s="48"/>
    </row>
    <row r="852" spans="27:40" s="10" customFormat="1" x14ac:dyDescent="0.2">
      <c r="AA852" s="48"/>
      <c r="AB852" s="53"/>
      <c r="AN852" s="48"/>
    </row>
    <row r="853" spans="27:40" s="10" customFormat="1" x14ac:dyDescent="0.2">
      <c r="AA853" s="48"/>
      <c r="AB853" s="53"/>
      <c r="AN853" s="48"/>
    </row>
    <row r="854" spans="27:40" s="10" customFormat="1" x14ac:dyDescent="0.2">
      <c r="AA854" s="48"/>
      <c r="AB854" s="53"/>
      <c r="AN854" s="48"/>
    </row>
    <row r="855" spans="27:40" s="10" customFormat="1" x14ac:dyDescent="0.2">
      <c r="AA855" s="48"/>
      <c r="AB855" s="53"/>
      <c r="AN855" s="48"/>
    </row>
    <row r="856" spans="27:40" s="10" customFormat="1" x14ac:dyDescent="0.2">
      <c r="AA856" s="48"/>
      <c r="AB856" s="53"/>
      <c r="AN856" s="48"/>
    </row>
    <row r="857" spans="27:40" s="10" customFormat="1" x14ac:dyDescent="0.2">
      <c r="AA857" s="48"/>
      <c r="AB857" s="53"/>
      <c r="AN857" s="48"/>
    </row>
    <row r="858" spans="27:40" s="10" customFormat="1" x14ac:dyDescent="0.2">
      <c r="AA858" s="48"/>
      <c r="AB858" s="53"/>
      <c r="AN858" s="48"/>
    </row>
    <row r="859" spans="27:40" s="10" customFormat="1" x14ac:dyDescent="0.2">
      <c r="AA859" s="48"/>
      <c r="AB859" s="53"/>
      <c r="AN859" s="48"/>
    </row>
    <row r="860" spans="27:40" s="10" customFormat="1" x14ac:dyDescent="0.2">
      <c r="AA860" s="48"/>
      <c r="AB860" s="53"/>
      <c r="AN860" s="48"/>
    </row>
    <row r="861" spans="27:40" s="10" customFormat="1" x14ac:dyDescent="0.2">
      <c r="AA861" s="48"/>
      <c r="AB861" s="53"/>
      <c r="AN861" s="48"/>
    </row>
    <row r="862" spans="27:40" s="10" customFormat="1" x14ac:dyDescent="0.2">
      <c r="AA862" s="48"/>
      <c r="AB862" s="53"/>
      <c r="AN862" s="48"/>
    </row>
    <row r="863" spans="27:40" s="10" customFormat="1" x14ac:dyDescent="0.2">
      <c r="AA863" s="48"/>
      <c r="AB863" s="53"/>
      <c r="AN863" s="48"/>
    </row>
    <row r="864" spans="27:40" s="10" customFormat="1" x14ac:dyDescent="0.2">
      <c r="AA864" s="48"/>
      <c r="AB864" s="53"/>
      <c r="AN864" s="48"/>
    </row>
    <row r="865" spans="27:40" s="10" customFormat="1" x14ac:dyDescent="0.2">
      <c r="AA865" s="48"/>
      <c r="AB865" s="53"/>
      <c r="AN865" s="48"/>
    </row>
    <row r="866" spans="27:40" s="10" customFormat="1" x14ac:dyDescent="0.2">
      <c r="AA866" s="48"/>
      <c r="AB866" s="53"/>
      <c r="AN866" s="48"/>
    </row>
    <row r="867" spans="27:40" s="10" customFormat="1" x14ac:dyDescent="0.2">
      <c r="AA867" s="48"/>
      <c r="AB867" s="53"/>
      <c r="AN867" s="48"/>
    </row>
    <row r="868" spans="27:40" s="10" customFormat="1" x14ac:dyDescent="0.2">
      <c r="AA868" s="48"/>
      <c r="AB868" s="53"/>
      <c r="AN868" s="48"/>
    </row>
    <row r="869" spans="27:40" s="10" customFormat="1" x14ac:dyDescent="0.2">
      <c r="AA869" s="48"/>
      <c r="AB869" s="53"/>
      <c r="AN869" s="48"/>
    </row>
    <row r="870" spans="27:40" s="10" customFormat="1" x14ac:dyDescent="0.2">
      <c r="AA870" s="48"/>
      <c r="AB870" s="53"/>
      <c r="AN870" s="48"/>
    </row>
    <row r="871" spans="27:40" s="10" customFormat="1" x14ac:dyDescent="0.2">
      <c r="AA871" s="48"/>
      <c r="AB871" s="53"/>
      <c r="AN871" s="48"/>
    </row>
    <row r="872" spans="27:40" s="10" customFormat="1" x14ac:dyDescent="0.2">
      <c r="AA872" s="48"/>
      <c r="AB872" s="53"/>
      <c r="AN872" s="48"/>
    </row>
    <row r="873" spans="27:40" s="10" customFormat="1" x14ac:dyDescent="0.2">
      <c r="AA873" s="48"/>
      <c r="AB873" s="53"/>
      <c r="AN873" s="48"/>
    </row>
    <row r="874" spans="27:40" s="10" customFormat="1" x14ac:dyDescent="0.2">
      <c r="AA874" s="48"/>
      <c r="AB874" s="53"/>
      <c r="AN874" s="48"/>
    </row>
    <row r="875" spans="27:40" s="10" customFormat="1" x14ac:dyDescent="0.2">
      <c r="AA875" s="48"/>
      <c r="AB875" s="53"/>
      <c r="AN875" s="48"/>
    </row>
    <row r="876" spans="27:40" s="10" customFormat="1" x14ac:dyDescent="0.2">
      <c r="AA876" s="48"/>
      <c r="AB876" s="53"/>
      <c r="AN876" s="48"/>
    </row>
    <row r="877" spans="27:40" s="10" customFormat="1" x14ac:dyDescent="0.2">
      <c r="AA877" s="48"/>
      <c r="AB877" s="53"/>
      <c r="AN877" s="48"/>
    </row>
    <row r="878" spans="27:40" s="10" customFormat="1" x14ac:dyDescent="0.2">
      <c r="AA878" s="48"/>
      <c r="AB878" s="53"/>
      <c r="AN878" s="48"/>
    </row>
    <row r="879" spans="27:40" s="10" customFormat="1" x14ac:dyDescent="0.2">
      <c r="AA879" s="48"/>
      <c r="AB879" s="53"/>
      <c r="AN879" s="48"/>
    </row>
    <row r="880" spans="27:40" s="10" customFormat="1" x14ac:dyDescent="0.2">
      <c r="AA880" s="48"/>
      <c r="AB880" s="53"/>
      <c r="AN880" s="48"/>
    </row>
    <row r="881" spans="27:40" s="10" customFormat="1" x14ac:dyDescent="0.2">
      <c r="AA881" s="48"/>
      <c r="AB881" s="53"/>
      <c r="AN881" s="48"/>
    </row>
    <row r="882" spans="27:40" s="10" customFormat="1" x14ac:dyDescent="0.2">
      <c r="AA882" s="48"/>
      <c r="AB882" s="53"/>
      <c r="AN882" s="48"/>
    </row>
    <row r="883" spans="27:40" s="10" customFormat="1" x14ac:dyDescent="0.2">
      <c r="AA883" s="48"/>
      <c r="AB883" s="53"/>
      <c r="AN883" s="48"/>
    </row>
    <row r="884" spans="27:40" s="10" customFormat="1" x14ac:dyDescent="0.2">
      <c r="AA884" s="48"/>
      <c r="AB884" s="53"/>
      <c r="AN884" s="48"/>
    </row>
    <row r="885" spans="27:40" s="10" customFormat="1" x14ac:dyDescent="0.2">
      <c r="AA885" s="48"/>
      <c r="AB885" s="53"/>
      <c r="AN885" s="48"/>
    </row>
    <row r="886" spans="27:40" s="10" customFormat="1" x14ac:dyDescent="0.2">
      <c r="AA886" s="48"/>
      <c r="AB886" s="53"/>
      <c r="AN886" s="48"/>
    </row>
    <row r="887" spans="27:40" s="10" customFormat="1" x14ac:dyDescent="0.2">
      <c r="AA887" s="48"/>
      <c r="AB887" s="53"/>
      <c r="AN887" s="48"/>
    </row>
    <row r="888" spans="27:40" s="10" customFormat="1" x14ac:dyDescent="0.2">
      <c r="AA888" s="48"/>
      <c r="AB888" s="53"/>
      <c r="AN888" s="48"/>
    </row>
    <row r="889" spans="27:40" s="10" customFormat="1" x14ac:dyDescent="0.2">
      <c r="AA889" s="48"/>
      <c r="AB889" s="53"/>
      <c r="AN889" s="48"/>
    </row>
    <row r="890" spans="27:40" s="10" customFormat="1" x14ac:dyDescent="0.2">
      <c r="AA890" s="48"/>
      <c r="AB890" s="53"/>
      <c r="AN890" s="48"/>
    </row>
    <row r="891" spans="27:40" s="10" customFormat="1" x14ac:dyDescent="0.2">
      <c r="AA891" s="48"/>
      <c r="AB891" s="53"/>
      <c r="AN891" s="48"/>
    </row>
    <row r="892" spans="27:40" s="10" customFormat="1" x14ac:dyDescent="0.2">
      <c r="AA892" s="48"/>
      <c r="AB892" s="53"/>
      <c r="AN892" s="48"/>
    </row>
    <row r="893" spans="27:40" s="10" customFormat="1" x14ac:dyDescent="0.2">
      <c r="AA893" s="48"/>
      <c r="AB893" s="53"/>
      <c r="AN893" s="48"/>
    </row>
    <row r="894" spans="27:40" s="10" customFormat="1" x14ac:dyDescent="0.2">
      <c r="AA894" s="48"/>
      <c r="AB894" s="53"/>
      <c r="AN894" s="48"/>
    </row>
    <row r="895" spans="27:40" s="10" customFormat="1" x14ac:dyDescent="0.2">
      <c r="AA895" s="48"/>
      <c r="AB895" s="53"/>
      <c r="AN895" s="48"/>
    </row>
    <row r="896" spans="27:40" s="10" customFormat="1" x14ac:dyDescent="0.2">
      <c r="AA896" s="48"/>
      <c r="AB896" s="53"/>
      <c r="AN896" s="48"/>
    </row>
    <row r="897" spans="27:40" s="10" customFormat="1" x14ac:dyDescent="0.2">
      <c r="AA897" s="48"/>
      <c r="AB897" s="53"/>
      <c r="AN897" s="48"/>
    </row>
    <row r="898" spans="27:40" s="10" customFormat="1" x14ac:dyDescent="0.2">
      <c r="AA898" s="48"/>
      <c r="AB898" s="53"/>
      <c r="AN898" s="48"/>
    </row>
    <row r="899" spans="27:40" s="10" customFormat="1" x14ac:dyDescent="0.2">
      <c r="AA899" s="48"/>
      <c r="AB899" s="53"/>
      <c r="AN899" s="48"/>
    </row>
    <row r="900" spans="27:40" s="10" customFormat="1" x14ac:dyDescent="0.2">
      <c r="AA900" s="48"/>
      <c r="AB900" s="53"/>
      <c r="AN900" s="48"/>
    </row>
    <row r="901" spans="27:40" s="10" customFormat="1" x14ac:dyDescent="0.2">
      <c r="AA901" s="48"/>
      <c r="AB901" s="53"/>
      <c r="AN901" s="48"/>
    </row>
    <row r="902" spans="27:40" s="10" customFormat="1" x14ac:dyDescent="0.2">
      <c r="AA902" s="48"/>
      <c r="AB902" s="53"/>
      <c r="AN902" s="48"/>
    </row>
    <row r="903" spans="27:40" s="10" customFormat="1" x14ac:dyDescent="0.2">
      <c r="AA903" s="48"/>
      <c r="AB903" s="53"/>
      <c r="AN903" s="48"/>
    </row>
    <row r="904" spans="27:40" s="10" customFormat="1" x14ac:dyDescent="0.2">
      <c r="AA904" s="48"/>
      <c r="AB904" s="53"/>
      <c r="AN904" s="48"/>
    </row>
    <row r="905" spans="27:40" s="10" customFormat="1" x14ac:dyDescent="0.2">
      <c r="AA905" s="48"/>
      <c r="AB905" s="53"/>
      <c r="AN905" s="48"/>
    </row>
    <row r="906" spans="27:40" s="10" customFormat="1" x14ac:dyDescent="0.2">
      <c r="AA906" s="48"/>
      <c r="AB906" s="53"/>
      <c r="AN906" s="48"/>
    </row>
    <row r="907" spans="27:40" s="10" customFormat="1" x14ac:dyDescent="0.2">
      <c r="AA907" s="48"/>
      <c r="AB907" s="53"/>
      <c r="AN907" s="48"/>
    </row>
    <row r="908" spans="27:40" s="10" customFormat="1" x14ac:dyDescent="0.2">
      <c r="AA908" s="48"/>
      <c r="AB908" s="53"/>
      <c r="AN908" s="48"/>
    </row>
    <row r="909" spans="27:40" s="10" customFormat="1" x14ac:dyDescent="0.2">
      <c r="AA909" s="48"/>
      <c r="AB909" s="53"/>
      <c r="AN909" s="48"/>
    </row>
    <row r="910" spans="27:40" s="10" customFormat="1" x14ac:dyDescent="0.2">
      <c r="AA910" s="48"/>
      <c r="AB910" s="53"/>
      <c r="AN910" s="48"/>
    </row>
    <row r="911" spans="27:40" s="10" customFormat="1" x14ac:dyDescent="0.2">
      <c r="AA911" s="48"/>
      <c r="AB911" s="53"/>
      <c r="AN911" s="48"/>
    </row>
    <row r="912" spans="27:40" s="10" customFormat="1" x14ac:dyDescent="0.2">
      <c r="AA912" s="48"/>
      <c r="AB912" s="53"/>
      <c r="AN912" s="48"/>
    </row>
    <row r="913" spans="27:40" s="10" customFormat="1" x14ac:dyDescent="0.2">
      <c r="AA913" s="48"/>
      <c r="AB913" s="53"/>
      <c r="AN913" s="48"/>
    </row>
    <row r="914" spans="27:40" s="10" customFormat="1" x14ac:dyDescent="0.2">
      <c r="AA914" s="48"/>
      <c r="AB914" s="53"/>
      <c r="AN914" s="48"/>
    </row>
    <row r="915" spans="27:40" s="10" customFormat="1" x14ac:dyDescent="0.2">
      <c r="AA915" s="48"/>
      <c r="AB915" s="53"/>
      <c r="AN915" s="48"/>
    </row>
    <row r="916" spans="27:40" s="10" customFormat="1" x14ac:dyDescent="0.2">
      <c r="AA916" s="48"/>
      <c r="AB916" s="53"/>
      <c r="AN916" s="48"/>
    </row>
    <row r="917" spans="27:40" s="10" customFormat="1" x14ac:dyDescent="0.2">
      <c r="AA917" s="48"/>
      <c r="AB917" s="53"/>
      <c r="AN917" s="48"/>
    </row>
    <row r="918" spans="27:40" s="10" customFormat="1" x14ac:dyDescent="0.2">
      <c r="AA918" s="48"/>
      <c r="AB918" s="53"/>
      <c r="AN918" s="48"/>
    </row>
    <row r="919" spans="27:40" s="10" customFormat="1" x14ac:dyDescent="0.2">
      <c r="AA919" s="48"/>
      <c r="AB919" s="53"/>
      <c r="AN919" s="48"/>
    </row>
    <row r="920" spans="27:40" s="10" customFormat="1" x14ac:dyDescent="0.2">
      <c r="AA920" s="48"/>
      <c r="AB920" s="53"/>
      <c r="AN920" s="48"/>
    </row>
    <row r="921" spans="27:40" s="10" customFormat="1" x14ac:dyDescent="0.2">
      <c r="AA921" s="48"/>
      <c r="AB921" s="53"/>
      <c r="AN921" s="48"/>
    </row>
    <row r="922" spans="27:40" s="10" customFormat="1" x14ac:dyDescent="0.2">
      <c r="AA922" s="48"/>
      <c r="AB922" s="53"/>
      <c r="AN922" s="48"/>
    </row>
    <row r="923" spans="27:40" s="10" customFormat="1" x14ac:dyDescent="0.2">
      <c r="AA923" s="48"/>
      <c r="AB923" s="53"/>
      <c r="AN923" s="48"/>
    </row>
    <row r="924" spans="27:40" s="10" customFormat="1" x14ac:dyDescent="0.2">
      <c r="AA924" s="48"/>
      <c r="AB924" s="53"/>
      <c r="AN924" s="48"/>
    </row>
    <row r="925" spans="27:40" s="10" customFormat="1" x14ac:dyDescent="0.2">
      <c r="AA925" s="48"/>
      <c r="AB925" s="53"/>
      <c r="AN925" s="48"/>
    </row>
    <row r="926" spans="27:40" s="10" customFormat="1" x14ac:dyDescent="0.2">
      <c r="AA926" s="48"/>
      <c r="AB926" s="53"/>
      <c r="AN926" s="48"/>
    </row>
    <row r="927" spans="27:40" s="10" customFormat="1" x14ac:dyDescent="0.2">
      <c r="AA927" s="48"/>
      <c r="AB927" s="53"/>
      <c r="AN927" s="48"/>
    </row>
    <row r="928" spans="27:40" s="10" customFormat="1" x14ac:dyDescent="0.2">
      <c r="AA928" s="48"/>
      <c r="AB928" s="53"/>
      <c r="AN928" s="48"/>
    </row>
    <row r="929" spans="27:40" s="10" customFormat="1" x14ac:dyDescent="0.2">
      <c r="AA929" s="48"/>
      <c r="AB929" s="53"/>
      <c r="AN929" s="48"/>
    </row>
    <row r="930" spans="27:40" s="10" customFormat="1" x14ac:dyDescent="0.2">
      <c r="AA930" s="48"/>
      <c r="AB930" s="53"/>
      <c r="AN930" s="48"/>
    </row>
    <row r="931" spans="27:40" s="10" customFormat="1" x14ac:dyDescent="0.2">
      <c r="AA931" s="48"/>
      <c r="AB931" s="53"/>
      <c r="AN931" s="48"/>
    </row>
    <row r="932" spans="27:40" s="10" customFormat="1" x14ac:dyDescent="0.2">
      <c r="AA932" s="48"/>
      <c r="AB932" s="53"/>
      <c r="AN932" s="48"/>
    </row>
    <row r="933" spans="27:40" s="10" customFormat="1" x14ac:dyDescent="0.2">
      <c r="AA933" s="48"/>
      <c r="AB933" s="53"/>
      <c r="AN933" s="48"/>
    </row>
    <row r="934" spans="27:40" s="10" customFormat="1" x14ac:dyDescent="0.2">
      <c r="AA934" s="48"/>
      <c r="AB934" s="53"/>
      <c r="AN934" s="48"/>
    </row>
    <row r="935" spans="27:40" s="10" customFormat="1" x14ac:dyDescent="0.2">
      <c r="AA935" s="48"/>
      <c r="AB935" s="53"/>
      <c r="AN935" s="48"/>
    </row>
    <row r="936" spans="27:40" s="10" customFormat="1" x14ac:dyDescent="0.2">
      <c r="AA936" s="48"/>
      <c r="AB936" s="53"/>
      <c r="AN936" s="48"/>
    </row>
    <row r="937" spans="27:40" s="10" customFormat="1" x14ac:dyDescent="0.2">
      <c r="AA937" s="48"/>
      <c r="AB937" s="53"/>
      <c r="AN937" s="48"/>
    </row>
    <row r="938" spans="27:40" s="10" customFormat="1" x14ac:dyDescent="0.2">
      <c r="AA938" s="48"/>
      <c r="AB938" s="53"/>
      <c r="AN938" s="48"/>
    </row>
    <row r="939" spans="27:40" s="10" customFormat="1" x14ac:dyDescent="0.2">
      <c r="AA939" s="48"/>
      <c r="AB939" s="53"/>
      <c r="AN939" s="48"/>
    </row>
    <row r="940" spans="27:40" s="10" customFormat="1" x14ac:dyDescent="0.2">
      <c r="AA940" s="48"/>
      <c r="AB940" s="53"/>
      <c r="AN940" s="48"/>
    </row>
    <row r="941" spans="27:40" s="10" customFormat="1" x14ac:dyDescent="0.2">
      <c r="AA941" s="48"/>
      <c r="AB941" s="53"/>
      <c r="AN941" s="48"/>
    </row>
    <row r="942" spans="27:40" s="10" customFormat="1" x14ac:dyDescent="0.2">
      <c r="AA942" s="48"/>
      <c r="AB942" s="53"/>
      <c r="AN942" s="48"/>
    </row>
    <row r="943" spans="27:40" s="10" customFormat="1" x14ac:dyDescent="0.2">
      <c r="AA943" s="48"/>
      <c r="AB943" s="53"/>
      <c r="AN943" s="48"/>
    </row>
    <row r="944" spans="27:40" s="10" customFormat="1" x14ac:dyDescent="0.2">
      <c r="AA944" s="48"/>
      <c r="AB944" s="53"/>
      <c r="AN944" s="48"/>
    </row>
    <row r="945" spans="27:40" s="10" customFormat="1" x14ac:dyDescent="0.2">
      <c r="AA945" s="48"/>
      <c r="AB945" s="53"/>
      <c r="AN945" s="48"/>
    </row>
    <row r="946" spans="27:40" s="10" customFormat="1" x14ac:dyDescent="0.2">
      <c r="AA946" s="48"/>
      <c r="AB946" s="53"/>
      <c r="AN946" s="48"/>
    </row>
    <row r="947" spans="27:40" s="10" customFormat="1" x14ac:dyDescent="0.2">
      <c r="AA947" s="48"/>
      <c r="AB947" s="53"/>
      <c r="AN947" s="48"/>
    </row>
    <row r="948" spans="27:40" s="10" customFormat="1" x14ac:dyDescent="0.2">
      <c r="AA948" s="48"/>
      <c r="AB948" s="53"/>
      <c r="AN948" s="48"/>
    </row>
    <row r="949" spans="27:40" s="10" customFormat="1" x14ac:dyDescent="0.2">
      <c r="AA949" s="48"/>
      <c r="AB949" s="53"/>
      <c r="AN949" s="48"/>
    </row>
    <row r="950" spans="27:40" s="10" customFormat="1" x14ac:dyDescent="0.2">
      <c r="AA950" s="48"/>
      <c r="AB950" s="53"/>
      <c r="AN950" s="48"/>
    </row>
    <row r="951" spans="27:40" s="10" customFormat="1" x14ac:dyDescent="0.2">
      <c r="AA951" s="48"/>
      <c r="AB951" s="53"/>
      <c r="AN951" s="48"/>
    </row>
    <row r="952" spans="27:40" s="10" customFormat="1" x14ac:dyDescent="0.2">
      <c r="AA952" s="48"/>
      <c r="AB952" s="53"/>
      <c r="AN952" s="48"/>
    </row>
    <row r="953" spans="27:40" s="10" customFormat="1" x14ac:dyDescent="0.2">
      <c r="AA953" s="48"/>
      <c r="AB953" s="53"/>
      <c r="AN953" s="48"/>
    </row>
    <row r="954" spans="27:40" s="10" customFormat="1" x14ac:dyDescent="0.2">
      <c r="AA954" s="48"/>
      <c r="AB954" s="53"/>
      <c r="AN954" s="48"/>
    </row>
    <row r="955" spans="27:40" s="10" customFormat="1" x14ac:dyDescent="0.2">
      <c r="AA955" s="48"/>
      <c r="AB955" s="53"/>
      <c r="AN955" s="48"/>
    </row>
    <row r="956" spans="27:40" s="10" customFormat="1" x14ac:dyDescent="0.2">
      <c r="AA956" s="48"/>
      <c r="AB956" s="53"/>
      <c r="AN956" s="48"/>
    </row>
    <row r="957" spans="27:40" s="10" customFormat="1" x14ac:dyDescent="0.2">
      <c r="AA957" s="48"/>
      <c r="AB957" s="53"/>
      <c r="AN957" s="48"/>
    </row>
    <row r="958" spans="27:40" s="10" customFormat="1" x14ac:dyDescent="0.2">
      <c r="AA958" s="48"/>
      <c r="AB958" s="53"/>
      <c r="AN958" s="48"/>
    </row>
    <row r="959" spans="27:40" s="10" customFormat="1" x14ac:dyDescent="0.2">
      <c r="AA959" s="48"/>
      <c r="AB959" s="53"/>
      <c r="AN959" s="48"/>
    </row>
    <row r="960" spans="27:40" s="10" customFormat="1" x14ac:dyDescent="0.2">
      <c r="AA960" s="48"/>
      <c r="AB960" s="53"/>
      <c r="AN960" s="48"/>
    </row>
    <row r="961" spans="27:40" s="10" customFormat="1" x14ac:dyDescent="0.2">
      <c r="AA961" s="48"/>
      <c r="AB961" s="53"/>
      <c r="AN961" s="48"/>
    </row>
    <row r="962" spans="27:40" s="10" customFormat="1" x14ac:dyDescent="0.2">
      <c r="AA962" s="48"/>
      <c r="AB962" s="53"/>
      <c r="AN962" s="48"/>
    </row>
    <row r="963" spans="27:40" s="10" customFormat="1" x14ac:dyDescent="0.2">
      <c r="AA963" s="48"/>
      <c r="AB963" s="53"/>
      <c r="AN963" s="48"/>
    </row>
    <row r="964" spans="27:40" s="10" customFormat="1" x14ac:dyDescent="0.2">
      <c r="AA964" s="48"/>
      <c r="AB964" s="53"/>
      <c r="AN964" s="48"/>
    </row>
    <row r="965" spans="27:40" s="10" customFormat="1" x14ac:dyDescent="0.2">
      <c r="AA965" s="48"/>
      <c r="AB965" s="53"/>
      <c r="AN965" s="48"/>
    </row>
    <row r="966" spans="27:40" s="10" customFormat="1" x14ac:dyDescent="0.2">
      <c r="AA966" s="48"/>
      <c r="AB966" s="53"/>
      <c r="AN966" s="48"/>
    </row>
    <row r="967" spans="27:40" s="10" customFormat="1" x14ac:dyDescent="0.2">
      <c r="AA967" s="48"/>
      <c r="AB967" s="53"/>
      <c r="AN967" s="48"/>
    </row>
    <row r="968" spans="27:40" s="10" customFormat="1" x14ac:dyDescent="0.2">
      <c r="AA968" s="48"/>
      <c r="AB968" s="53"/>
      <c r="AN968" s="48"/>
    </row>
    <row r="969" spans="27:40" s="10" customFormat="1" x14ac:dyDescent="0.2">
      <c r="AA969" s="48"/>
      <c r="AB969" s="53"/>
      <c r="AN969" s="48"/>
    </row>
    <row r="970" spans="27:40" s="10" customFormat="1" x14ac:dyDescent="0.2">
      <c r="AA970" s="48"/>
      <c r="AB970" s="53"/>
      <c r="AN970" s="48"/>
    </row>
    <row r="971" spans="27:40" s="10" customFormat="1" x14ac:dyDescent="0.2">
      <c r="AA971" s="48"/>
      <c r="AB971" s="53"/>
      <c r="AN971" s="48"/>
    </row>
    <row r="972" spans="27:40" s="10" customFormat="1" x14ac:dyDescent="0.2">
      <c r="AA972" s="48"/>
      <c r="AB972" s="53"/>
      <c r="AN972" s="48"/>
    </row>
    <row r="973" spans="27:40" s="10" customFormat="1" x14ac:dyDescent="0.2">
      <c r="AA973" s="48"/>
      <c r="AB973" s="53"/>
      <c r="AN973" s="48"/>
    </row>
    <row r="974" spans="27:40" s="10" customFormat="1" x14ac:dyDescent="0.2">
      <c r="AA974" s="48"/>
      <c r="AB974" s="53"/>
      <c r="AN974" s="48"/>
    </row>
    <row r="975" spans="27:40" s="10" customFormat="1" x14ac:dyDescent="0.2">
      <c r="AA975" s="48"/>
      <c r="AB975" s="53"/>
      <c r="AN975" s="48"/>
    </row>
    <row r="976" spans="27:40" s="10" customFormat="1" x14ac:dyDescent="0.2">
      <c r="AA976" s="48"/>
      <c r="AB976" s="53"/>
      <c r="AN976" s="48"/>
    </row>
    <row r="977" spans="27:40" s="10" customFormat="1" x14ac:dyDescent="0.2">
      <c r="AA977" s="48"/>
      <c r="AB977" s="53"/>
      <c r="AN977" s="48"/>
    </row>
    <row r="978" spans="27:40" s="10" customFormat="1" x14ac:dyDescent="0.2">
      <c r="AA978" s="48"/>
      <c r="AB978" s="53"/>
      <c r="AN978" s="48"/>
    </row>
    <row r="979" spans="27:40" s="10" customFormat="1" x14ac:dyDescent="0.2">
      <c r="AA979" s="48"/>
      <c r="AB979" s="53"/>
      <c r="AN979" s="48"/>
    </row>
    <row r="980" spans="27:40" s="10" customFormat="1" x14ac:dyDescent="0.2">
      <c r="AA980" s="48"/>
      <c r="AB980" s="53"/>
      <c r="AN980" s="48"/>
    </row>
    <row r="981" spans="27:40" s="10" customFormat="1" x14ac:dyDescent="0.2">
      <c r="AA981" s="48"/>
      <c r="AB981" s="53"/>
      <c r="AN981" s="48"/>
    </row>
    <row r="982" spans="27:40" s="10" customFormat="1" x14ac:dyDescent="0.2">
      <c r="AA982" s="48"/>
      <c r="AB982" s="53"/>
      <c r="AN982" s="48"/>
    </row>
    <row r="983" spans="27:40" s="10" customFormat="1" x14ac:dyDescent="0.2">
      <c r="AA983" s="48"/>
      <c r="AB983" s="53"/>
      <c r="AN983" s="48"/>
    </row>
    <row r="984" spans="27:40" s="10" customFormat="1" x14ac:dyDescent="0.2">
      <c r="AA984" s="48"/>
      <c r="AB984" s="53"/>
      <c r="AN984" s="48"/>
    </row>
    <row r="985" spans="27:40" s="10" customFormat="1" x14ac:dyDescent="0.2">
      <c r="AA985" s="48"/>
      <c r="AB985" s="53"/>
      <c r="AN985" s="48"/>
    </row>
    <row r="986" spans="27:40" s="10" customFormat="1" x14ac:dyDescent="0.2">
      <c r="AA986" s="48"/>
      <c r="AB986" s="53"/>
      <c r="AN986" s="48"/>
    </row>
    <row r="987" spans="27:40" s="10" customFormat="1" x14ac:dyDescent="0.2">
      <c r="AA987" s="48"/>
      <c r="AB987" s="53"/>
      <c r="AN987" s="48"/>
    </row>
    <row r="988" spans="27:40" s="10" customFormat="1" x14ac:dyDescent="0.2">
      <c r="AA988" s="48"/>
      <c r="AB988" s="53"/>
      <c r="AN988" s="48"/>
    </row>
    <row r="989" spans="27:40" s="10" customFormat="1" x14ac:dyDescent="0.2">
      <c r="AA989" s="48"/>
      <c r="AB989" s="53"/>
      <c r="AN989" s="48"/>
    </row>
    <row r="990" spans="27:40" s="10" customFormat="1" x14ac:dyDescent="0.2">
      <c r="AA990" s="48"/>
      <c r="AB990" s="53"/>
      <c r="AN990" s="48"/>
    </row>
    <row r="991" spans="27:40" s="10" customFormat="1" x14ac:dyDescent="0.2">
      <c r="AA991" s="48"/>
      <c r="AB991" s="53"/>
      <c r="AN991" s="48"/>
    </row>
    <row r="992" spans="27:40" s="10" customFormat="1" x14ac:dyDescent="0.2">
      <c r="AA992" s="48"/>
      <c r="AB992" s="53"/>
      <c r="AN992" s="48"/>
    </row>
    <row r="993" spans="27:40" s="10" customFormat="1" x14ac:dyDescent="0.2">
      <c r="AA993" s="48"/>
      <c r="AB993" s="53"/>
      <c r="AN993" s="48"/>
    </row>
    <row r="994" spans="27:40" s="10" customFormat="1" x14ac:dyDescent="0.2">
      <c r="AA994" s="48"/>
      <c r="AB994" s="53"/>
      <c r="AN994" s="48"/>
    </row>
    <row r="995" spans="27:40" s="10" customFormat="1" x14ac:dyDescent="0.2">
      <c r="AA995" s="48"/>
      <c r="AB995" s="53"/>
      <c r="AN995" s="48"/>
    </row>
    <row r="996" spans="27:40" s="10" customFormat="1" x14ac:dyDescent="0.2">
      <c r="AA996" s="48"/>
      <c r="AB996" s="53"/>
      <c r="AN996" s="48"/>
    </row>
    <row r="997" spans="27:40" s="10" customFormat="1" x14ac:dyDescent="0.2">
      <c r="AA997" s="48"/>
      <c r="AB997" s="53"/>
      <c r="AN997" s="48"/>
    </row>
    <row r="998" spans="27:40" s="10" customFormat="1" x14ac:dyDescent="0.2">
      <c r="AA998" s="48"/>
      <c r="AB998" s="53"/>
      <c r="AN998" s="48"/>
    </row>
    <row r="999" spans="27:40" s="10" customFormat="1" x14ac:dyDescent="0.2">
      <c r="AA999" s="48"/>
      <c r="AB999" s="53"/>
      <c r="AN999" s="48"/>
    </row>
    <row r="1000" spans="27:40" s="10" customFormat="1" x14ac:dyDescent="0.2">
      <c r="AA1000" s="48"/>
      <c r="AB1000" s="53"/>
      <c r="AN1000" s="48"/>
    </row>
    <row r="1001" spans="27:40" s="10" customFormat="1" x14ac:dyDescent="0.2">
      <c r="AA1001" s="48"/>
      <c r="AB1001" s="53"/>
      <c r="AN1001" s="48"/>
    </row>
    <row r="1002" spans="27:40" s="10" customFormat="1" x14ac:dyDescent="0.2">
      <c r="AA1002" s="48"/>
      <c r="AB1002" s="53"/>
      <c r="AN1002" s="48"/>
    </row>
    <row r="1003" spans="27:40" s="10" customFormat="1" x14ac:dyDescent="0.2">
      <c r="AA1003" s="48"/>
      <c r="AB1003" s="53"/>
      <c r="AN1003" s="48"/>
    </row>
    <row r="1004" spans="27:40" s="10" customFormat="1" x14ac:dyDescent="0.2">
      <c r="AA1004" s="48"/>
      <c r="AB1004" s="53"/>
      <c r="AN1004" s="48"/>
    </row>
    <row r="1005" spans="27:40" s="10" customFormat="1" x14ac:dyDescent="0.2">
      <c r="AA1005" s="48"/>
      <c r="AB1005" s="53"/>
      <c r="AN1005" s="48"/>
    </row>
    <row r="1006" spans="27:40" s="10" customFormat="1" x14ac:dyDescent="0.2">
      <c r="AA1006" s="48"/>
      <c r="AB1006" s="53"/>
      <c r="AN1006" s="48"/>
    </row>
    <row r="1007" spans="27:40" s="10" customFormat="1" x14ac:dyDescent="0.2">
      <c r="AA1007" s="48"/>
      <c r="AB1007" s="53"/>
      <c r="AN1007" s="48"/>
    </row>
    <row r="1008" spans="27:40" s="10" customFormat="1" x14ac:dyDescent="0.2">
      <c r="AA1008" s="48"/>
      <c r="AB1008" s="53"/>
      <c r="AN1008" s="48"/>
    </row>
    <row r="1009" spans="27:40" s="10" customFormat="1" x14ac:dyDescent="0.2">
      <c r="AA1009" s="48"/>
      <c r="AB1009" s="53"/>
      <c r="AN1009" s="48"/>
    </row>
    <row r="1010" spans="27:40" s="10" customFormat="1" x14ac:dyDescent="0.2">
      <c r="AA1010" s="48"/>
      <c r="AB1010" s="53"/>
      <c r="AN1010" s="48"/>
    </row>
    <row r="1011" spans="27:40" s="10" customFormat="1" x14ac:dyDescent="0.2">
      <c r="AA1011" s="48"/>
      <c r="AB1011" s="53"/>
      <c r="AN1011" s="48"/>
    </row>
    <row r="1012" spans="27:40" s="10" customFormat="1" x14ac:dyDescent="0.2">
      <c r="AA1012" s="48"/>
      <c r="AB1012" s="53"/>
      <c r="AN1012" s="48"/>
    </row>
    <row r="1013" spans="27:40" s="10" customFormat="1" x14ac:dyDescent="0.2">
      <c r="AA1013" s="48"/>
      <c r="AB1013" s="53"/>
      <c r="AN1013" s="48"/>
    </row>
    <row r="1014" spans="27:40" s="10" customFormat="1" x14ac:dyDescent="0.2">
      <c r="AA1014" s="48"/>
      <c r="AB1014" s="53"/>
      <c r="AN1014" s="48"/>
    </row>
    <row r="1015" spans="27:40" s="10" customFormat="1" x14ac:dyDescent="0.2">
      <c r="AA1015" s="48"/>
      <c r="AB1015" s="53"/>
      <c r="AN1015" s="48"/>
    </row>
    <row r="1016" spans="27:40" s="10" customFormat="1" x14ac:dyDescent="0.2">
      <c r="AA1016" s="48"/>
      <c r="AB1016" s="53"/>
      <c r="AN1016" s="48"/>
    </row>
    <row r="1017" spans="27:40" s="10" customFormat="1" x14ac:dyDescent="0.2">
      <c r="AA1017" s="48"/>
      <c r="AB1017" s="53"/>
      <c r="AN1017" s="48"/>
    </row>
    <row r="1018" spans="27:40" s="10" customFormat="1" x14ac:dyDescent="0.2">
      <c r="AA1018" s="48"/>
      <c r="AB1018" s="53"/>
      <c r="AN1018" s="48"/>
    </row>
    <row r="1019" spans="27:40" s="10" customFormat="1" x14ac:dyDescent="0.2">
      <c r="AA1019" s="48"/>
      <c r="AB1019" s="53"/>
      <c r="AN1019" s="48"/>
    </row>
    <row r="1020" spans="27:40" s="10" customFormat="1" x14ac:dyDescent="0.2">
      <c r="AA1020" s="48"/>
      <c r="AB1020" s="53"/>
      <c r="AN1020" s="48"/>
    </row>
    <row r="1021" spans="27:40" s="10" customFormat="1" x14ac:dyDescent="0.2">
      <c r="AA1021" s="48"/>
      <c r="AB1021" s="53"/>
      <c r="AN1021" s="48"/>
    </row>
    <row r="1022" spans="27:40" s="10" customFormat="1" x14ac:dyDescent="0.2">
      <c r="AA1022" s="48"/>
      <c r="AB1022" s="53"/>
      <c r="AN1022" s="48"/>
    </row>
    <row r="1023" spans="27:40" s="10" customFormat="1" x14ac:dyDescent="0.2">
      <c r="AA1023" s="48"/>
      <c r="AB1023" s="53"/>
      <c r="AN1023" s="48"/>
    </row>
    <row r="1024" spans="27:40" s="10" customFormat="1" x14ac:dyDescent="0.2">
      <c r="AA1024" s="48"/>
      <c r="AB1024" s="53"/>
      <c r="AN1024" s="48"/>
    </row>
    <row r="1025" spans="27:40" s="10" customFormat="1" x14ac:dyDescent="0.2">
      <c r="AA1025" s="48"/>
      <c r="AB1025" s="53"/>
      <c r="AN1025" s="48"/>
    </row>
    <row r="1026" spans="27:40" s="10" customFormat="1" x14ac:dyDescent="0.2">
      <c r="AA1026" s="48"/>
      <c r="AB1026" s="53"/>
      <c r="AN1026" s="48"/>
    </row>
    <row r="1027" spans="27:40" s="10" customFormat="1" x14ac:dyDescent="0.2">
      <c r="AA1027" s="48"/>
      <c r="AB1027" s="53"/>
      <c r="AN1027" s="48"/>
    </row>
    <row r="1028" spans="27:40" s="10" customFormat="1" x14ac:dyDescent="0.2">
      <c r="AA1028" s="48"/>
      <c r="AB1028" s="53"/>
      <c r="AN1028" s="48"/>
    </row>
    <row r="1029" spans="27:40" s="10" customFormat="1" x14ac:dyDescent="0.2">
      <c r="AA1029" s="48"/>
      <c r="AB1029" s="53"/>
      <c r="AN1029" s="48"/>
    </row>
    <row r="1030" spans="27:40" s="10" customFormat="1" x14ac:dyDescent="0.2">
      <c r="AA1030" s="48"/>
      <c r="AB1030" s="53"/>
      <c r="AN1030" s="48"/>
    </row>
    <row r="1031" spans="27:40" s="10" customFormat="1" x14ac:dyDescent="0.2">
      <c r="AA1031" s="48"/>
      <c r="AB1031" s="53"/>
      <c r="AN1031" s="48"/>
    </row>
    <row r="1032" spans="27:40" s="10" customFormat="1" x14ac:dyDescent="0.2">
      <c r="AA1032" s="48"/>
      <c r="AB1032" s="53"/>
      <c r="AN1032" s="48"/>
    </row>
    <row r="1033" spans="27:40" s="10" customFormat="1" x14ac:dyDescent="0.2">
      <c r="AA1033" s="48"/>
      <c r="AB1033" s="53"/>
      <c r="AN1033" s="48"/>
    </row>
    <row r="1034" spans="27:40" s="10" customFormat="1" x14ac:dyDescent="0.2">
      <c r="AA1034" s="48"/>
      <c r="AB1034" s="53"/>
      <c r="AN1034" s="48"/>
    </row>
    <row r="1035" spans="27:40" s="10" customFormat="1" x14ac:dyDescent="0.2">
      <c r="AA1035" s="48"/>
      <c r="AB1035" s="53"/>
      <c r="AN1035" s="48"/>
    </row>
    <row r="1036" spans="27:40" s="10" customFormat="1" x14ac:dyDescent="0.2">
      <c r="AA1036" s="48"/>
      <c r="AB1036" s="53"/>
      <c r="AN1036" s="48"/>
    </row>
    <row r="1037" spans="27:40" s="10" customFormat="1" x14ac:dyDescent="0.2">
      <c r="AA1037" s="48"/>
      <c r="AB1037" s="53"/>
      <c r="AN1037" s="48"/>
    </row>
    <row r="1038" spans="27:40" s="10" customFormat="1" x14ac:dyDescent="0.2">
      <c r="AA1038" s="48"/>
      <c r="AB1038" s="53"/>
      <c r="AN1038" s="48"/>
    </row>
    <row r="1039" spans="27:40" s="10" customFormat="1" x14ac:dyDescent="0.2">
      <c r="AA1039" s="48"/>
      <c r="AB1039" s="53"/>
      <c r="AN1039" s="48"/>
    </row>
    <row r="1040" spans="27:40" s="10" customFormat="1" x14ac:dyDescent="0.2">
      <c r="AA1040" s="48"/>
      <c r="AB1040" s="53"/>
      <c r="AN1040" s="48"/>
    </row>
    <row r="1041" spans="27:40" s="10" customFormat="1" x14ac:dyDescent="0.2">
      <c r="AA1041" s="48"/>
      <c r="AB1041" s="53"/>
      <c r="AN1041" s="48"/>
    </row>
    <row r="1042" spans="27:40" s="10" customFormat="1" x14ac:dyDescent="0.2">
      <c r="AA1042" s="48"/>
      <c r="AB1042" s="53"/>
      <c r="AN1042" s="48"/>
    </row>
    <row r="1043" spans="27:40" s="10" customFormat="1" x14ac:dyDescent="0.2">
      <c r="AA1043" s="48"/>
      <c r="AB1043" s="53"/>
      <c r="AN1043" s="48"/>
    </row>
    <row r="1044" spans="27:40" s="10" customFormat="1" x14ac:dyDescent="0.2">
      <c r="AA1044" s="48"/>
      <c r="AB1044" s="53"/>
      <c r="AN1044" s="48"/>
    </row>
    <row r="1045" spans="27:40" s="10" customFormat="1" x14ac:dyDescent="0.2">
      <c r="AA1045" s="48"/>
      <c r="AB1045" s="53"/>
      <c r="AN1045" s="48"/>
    </row>
    <row r="1046" spans="27:40" s="10" customFormat="1" x14ac:dyDescent="0.2">
      <c r="AA1046" s="48"/>
      <c r="AB1046" s="53"/>
      <c r="AN1046" s="48"/>
    </row>
    <row r="1047" spans="27:40" s="10" customFormat="1" x14ac:dyDescent="0.2">
      <c r="AA1047" s="48"/>
      <c r="AB1047" s="53"/>
      <c r="AN1047" s="48"/>
    </row>
    <row r="1048" spans="27:40" s="10" customFormat="1" x14ac:dyDescent="0.2">
      <c r="AA1048" s="48"/>
      <c r="AB1048" s="53"/>
      <c r="AN1048" s="48"/>
    </row>
    <row r="1049" spans="27:40" s="10" customFormat="1" x14ac:dyDescent="0.2">
      <c r="AA1049" s="48"/>
      <c r="AB1049" s="53"/>
      <c r="AN1049" s="48"/>
    </row>
    <row r="1050" spans="27:40" s="10" customFormat="1" x14ac:dyDescent="0.2">
      <c r="AA1050" s="48"/>
      <c r="AB1050" s="53"/>
      <c r="AN1050" s="48"/>
    </row>
    <row r="1051" spans="27:40" s="10" customFormat="1" x14ac:dyDescent="0.2">
      <c r="AA1051" s="48"/>
      <c r="AB1051" s="53"/>
      <c r="AN1051" s="48"/>
    </row>
    <row r="1052" spans="27:40" s="10" customFormat="1" x14ac:dyDescent="0.2">
      <c r="AA1052" s="48"/>
      <c r="AB1052" s="53"/>
      <c r="AN1052" s="48"/>
    </row>
    <row r="1053" spans="27:40" s="10" customFormat="1" x14ac:dyDescent="0.2">
      <c r="AA1053" s="48"/>
      <c r="AB1053" s="53"/>
      <c r="AN1053" s="48"/>
    </row>
    <row r="1054" spans="27:40" s="10" customFormat="1" x14ac:dyDescent="0.2">
      <c r="AA1054" s="48"/>
      <c r="AB1054" s="53"/>
      <c r="AN1054" s="48"/>
    </row>
    <row r="1055" spans="27:40" s="10" customFormat="1" x14ac:dyDescent="0.2">
      <c r="AA1055" s="48"/>
      <c r="AB1055" s="53"/>
      <c r="AN1055" s="48"/>
    </row>
    <row r="1056" spans="27:40" s="10" customFormat="1" x14ac:dyDescent="0.2">
      <c r="AA1056" s="48"/>
      <c r="AB1056" s="53"/>
      <c r="AN1056" s="48"/>
    </row>
    <row r="1057" spans="27:40" s="10" customFormat="1" x14ac:dyDescent="0.2">
      <c r="AA1057" s="48"/>
      <c r="AB1057" s="53"/>
      <c r="AN1057" s="48"/>
    </row>
    <row r="1058" spans="27:40" s="10" customFormat="1" x14ac:dyDescent="0.2">
      <c r="AA1058" s="48"/>
      <c r="AB1058" s="53"/>
      <c r="AN1058" s="48"/>
    </row>
    <row r="1059" spans="27:40" s="10" customFormat="1" x14ac:dyDescent="0.2">
      <c r="AA1059" s="48"/>
      <c r="AB1059" s="53"/>
      <c r="AN1059" s="48"/>
    </row>
    <row r="1060" spans="27:40" s="10" customFormat="1" x14ac:dyDescent="0.2">
      <c r="AA1060" s="48"/>
      <c r="AB1060" s="53"/>
      <c r="AN1060" s="48"/>
    </row>
    <row r="1061" spans="27:40" s="10" customFormat="1" x14ac:dyDescent="0.2">
      <c r="AA1061" s="48"/>
      <c r="AB1061" s="53"/>
      <c r="AN1061" s="48"/>
    </row>
    <row r="1062" spans="27:40" s="10" customFormat="1" x14ac:dyDescent="0.2">
      <c r="AA1062" s="48"/>
      <c r="AB1062" s="53"/>
      <c r="AN1062" s="48"/>
    </row>
    <row r="1063" spans="27:40" s="10" customFormat="1" x14ac:dyDescent="0.2">
      <c r="AA1063" s="48"/>
      <c r="AB1063" s="53"/>
      <c r="AN1063" s="48"/>
    </row>
    <row r="1064" spans="27:40" s="10" customFormat="1" x14ac:dyDescent="0.2">
      <c r="AA1064" s="48"/>
      <c r="AB1064" s="53"/>
      <c r="AN1064" s="48"/>
    </row>
    <row r="1065" spans="27:40" s="10" customFormat="1" x14ac:dyDescent="0.2">
      <c r="AA1065" s="48"/>
      <c r="AB1065" s="53"/>
      <c r="AN1065" s="48"/>
    </row>
    <row r="1066" spans="27:40" s="10" customFormat="1" x14ac:dyDescent="0.2">
      <c r="AA1066" s="48"/>
      <c r="AB1066" s="53"/>
      <c r="AN1066" s="48"/>
    </row>
    <row r="1067" spans="27:40" s="10" customFormat="1" x14ac:dyDescent="0.2">
      <c r="AA1067" s="48"/>
      <c r="AB1067" s="53"/>
      <c r="AN1067" s="48"/>
    </row>
    <row r="1068" spans="27:40" s="10" customFormat="1" x14ac:dyDescent="0.2">
      <c r="AA1068" s="48"/>
      <c r="AB1068" s="53"/>
      <c r="AN1068" s="48"/>
    </row>
    <row r="1069" spans="27:40" s="10" customFormat="1" x14ac:dyDescent="0.2">
      <c r="AA1069" s="48"/>
      <c r="AB1069" s="53"/>
      <c r="AN1069" s="48"/>
    </row>
    <row r="1070" spans="27:40" s="10" customFormat="1" x14ac:dyDescent="0.2">
      <c r="AA1070" s="48"/>
      <c r="AB1070" s="53"/>
      <c r="AN1070" s="48"/>
    </row>
    <row r="1071" spans="27:40" s="10" customFormat="1" x14ac:dyDescent="0.2">
      <c r="AA1071" s="48"/>
      <c r="AB1071" s="53"/>
      <c r="AN1071" s="48"/>
    </row>
    <row r="1072" spans="27:40" s="10" customFormat="1" x14ac:dyDescent="0.2">
      <c r="AA1072" s="48"/>
      <c r="AB1072" s="53"/>
      <c r="AN1072" s="48"/>
    </row>
    <row r="1073" spans="27:40" s="10" customFormat="1" x14ac:dyDescent="0.2">
      <c r="AA1073" s="48"/>
      <c r="AB1073" s="53"/>
      <c r="AN1073" s="48"/>
    </row>
    <row r="1074" spans="27:40" s="10" customFormat="1" x14ac:dyDescent="0.2">
      <c r="AA1074" s="48"/>
      <c r="AB1074" s="53"/>
      <c r="AN1074" s="48"/>
    </row>
    <row r="1075" spans="27:40" s="10" customFormat="1" x14ac:dyDescent="0.2">
      <c r="AA1075" s="48"/>
      <c r="AB1075" s="53"/>
      <c r="AN1075" s="48"/>
    </row>
    <row r="1076" spans="27:40" s="10" customFormat="1" x14ac:dyDescent="0.2">
      <c r="AA1076" s="48"/>
      <c r="AB1076" s="53"/>
      <c r="AN1076" s="48"/>
    </row>
    <row r="1077" spans="27:40" s="10" customFormat="1" x14ac:dyDescent="0.2">
      <c r="AA1077" s="48"/>
      <c r="AB1077" s="53"/>
      <c r="AN1077" s="48"/>
    </row>
    <row r="1078" spans="27:40" s="10" customFormat="1" x14ac:dyDescent="0.2">
      <c r="AA1078" s="48"/>
      <c r="AB1078" s="53"/>
      <c r="AN1078" s="48"/>
    </row>
    <row r="1079" spans="27:40" s="10" customFormat="1" x14ac:dyDescent="0.2">
      <c r="AA1079" s="48"/>
      <c r="AB1079" s="53"/>
      <c r="AN1079" s="48"/>
    </row>
    <row r="1080" spans="27:40" s="10" customFormat="1" x14ac:dyDescent="0.2">
      <c r="AA1080" s="48"/>
      <c r="AB1080" s="53"/>
      <c r="AN1080" s="48"/>
    </row>
    <row r="1081" spans="27:40" s="10" customFormat="1" x14ac:dyDescent="0.2">
      <c r="AA1081" s="48"/>
      <c r="AB1081" s="53"/>
      <c r="AN1081" s="48"/>
    </row>
    <row r="1082" spans="27:40" s="10" customFormat="1" x14ac:dyDescent="0.2">
      <c r="AA1082" s="48"/>
      <c r="AB1082" s="53"/>
      <c r="AN1082" s="48"/>
    </row>
    <row r="1083" spans="27:40" s="10" customFormat="1" x14ac:dyDescent="0.2">
      <c r="AA1083" s="48"/>
      <c r="AB1083" s="53"/>
      <c r="AN1083" s="48"/>
    </row>
    <row r="1084" spans="27:40" s="10" customFormat="1" x14ac:dyDescent="0.2">
      <c r="AA1084" s="48"/>
      <c r="AB1084" s="53"/>
      <c r="AN1084" s="48"/>
    </row>
    <row r="1085" spans="27:40" s="10" customFormat="1" x14ac:dyDescent="0.2">
      <c r="AA1085" s="48"/>
      <c r="AB1085" s="53"/>
      <c r="AN1085" s="48"/>
    </row>
    <row r="1086" spans="27:40" s="10" customFormat="1" x14ac:dyDescent="0.2">
      <c r="AA1086" s="48"/>
      <c r="AB1086" s="53"/>
      <c r="AN1086" s="48"/>
    </row>
    <row r="1087" spans="27:40" s="10" customFormat="1" x14ac:dyDescent="0.2">
      <c r="AA1087" s="48"/>
      <c r="AB1087" s="53"/>
      <c r="AN1087" s="48"/>
    </row>
    <row r="1088" spans="27:40" s="10" customFormat="1" x14ac:dyDescent="0.2">
      <c r="AA1088" s="48"/>
      <c r="AB1088" s="53"/>
      <c r="AN1088" s="48"/>
    </row>
    <row r="1089" spans="27:40" s="10" customFormat="1" x14ac:dyDescent="0.2">
      <c r="AA1089" s="48"/>
      <c r="AB1089" s="53"/>
      <c r="AN1089" s="48"/>
    </row>
    <row r="1090" spans="27:40" s="10" customFormat="1" x14ac:dyDescent="0.2">
      <c r="AA1090" s="48"/>
      <c r="AB1090" s="53"/>
      <c r="AN1090" s="48"/>
    </row>
    <row r="1091" spans="27:40" s="10" customFormat="1" x14ac:dyDescent="0.2">
      <c r="AA1091" s="48"/>
      <c r="AB1091" s="53"/>
      <c r="AN1091" s="48"/>
    </row>
    <row r="1092" spans="27:40" s="10" customFormat="1" x14ac:dyDescent="0.2">
      <c r="AA1092" s="48"/>
      <c r="AB1092" s="53"/>
      <c r="AN1092" s="48"/>
    </row>
    <row r="1093" spans="27:40" s="10" customFormat="1" x14ac:dyDescent="0.2">
      <c r="AA1093" s="48"/>
      <c r="AB1093" s="53"/>
      <c r="AN1093" s="48"/>
    </row>
    <row r="1094" spans="27:40" s="10" customFormat="1" x14ac:dyDescent="0.2">
      <c r="AA1094" s="48"/>
      <c r="AB1094" s="53"/>
      <c r="AN1094" s="48"/>
    </row>
    <row r="1095" spans="27:40" s="10" customFormat="1" x14ac:dyDescent="0.2">
      <c r="AA1095" s="48"/>
      <c r="AB1095" s="53"/>
      <c r="AN1095" s="48"/>
    </row>
    <row r="1096" spans="27:40" s="10" customFormat="1" x14ac:dyDescent="0.2">
      <c r="AA1096" s="48"/>
      <c r="AB1096" s="53"/>
      <c r="AN1096" s="48"/>
    </row>
    <row r="1097" spans="27:40" s="10" customFormat="1" x14ac:dyDescent="0.2">
      <c r="AA1097" s="48"/>
      <c r="AB1097" s="53"/>
      <c r="AN1097" s="48"/>
    </row>
    <row r="1098" spans="27:40" s="10" customFormat="1" x14ac:dyDescent="0.2">
      <c r="AA1098" s="48"/>
      <c r="AB1098" s="53"/>
      <c r="AN1098" s="48"/>
    </row>
    <row r="1099" spans="27:40" s="10" customFormat="1" x14ac:dyDescent="0.2">
      <c r="AA1099" s="48"/>
      <c r="AB1099" s="53"/>
      <c r="AN1099" s="48"/>
    </row>
    <row r="1100" spans="27:40" s="10" customFormat="1" x14ac:dyDescent="0.2">
      <c r="AA1100" s="48"/>
      <c r="AB1100" s="53"/>
      <c r="AN1100" s="48"/>
    </row>
    <row r="1101" spans="27:40" s="10" customFormat="1" x14ac:dyDescent="0.2">
      <c r="AA1101" s="48"/>
      <c r="AB1101" s="53"/>
      <c r="AN1101" s="48"/>
    </row>
    <row r="1102" spans="27:40" s="10" customFormat="1" x14ac:dyDescent="0.2">
      <c r="AA1102" s="48"/>
      <c r="AB1102" s="53"/>
      <c r="AN1102" s="48"/>
    </row>
    <row r="1103" spans="27:40" s="10" customFormat="1" x14ac:dyDescent="0.2">
      <c r="AA1103" s="48"/>
      <c r="AB1103" s="53"/>
      <c r="AN1103" s="48"/>
    </row>
    <row r="1104" spans="27:40" s="10" customFormat="1" x14ac:dyDescent="0.2">
      <c r="AA1104" s="48"/>
      <c r="AB1104" s="53"/>
      <c r="AN1104" s="48"/>
    </row>
    <row r="1105" spans="27:40" s="10" customFormat="1" x14ac:dyDescent="0.2">
      <c r="AA1105" s="48"/>
      <c r="AB1105" s="53"/>
      <c r="AN1105" s="48"/>
    </row>
    <row r="1106" spans="27:40" s="10" customFormat="1" x14ac:dyDescent="0.2">
      <c r="AA1106" s="48"/>
      <c r="AB1106" s="53"/>
      <c r="AN1106" s="48"/>
    </row>
    <row r="1107" spans="27:40" s="10" customFormat="1" x14ac:dyDescent="0.2">
      <c r="AA1107" s="48"/>
      <c r="AB1107" s="53"/>
      <c r="AN1107" s="48"/>
    </row>
    <row r="1108" spans="27:40" s="10" customFormat="1" x14ac:dyDescent="0.2">
      <c r="AA1108" s="48"/>
      <c r="AB1108" s="53"/>
      <c r="AN1108" s="48"/>
    </row>
    <row r="1109" spans="27:40" s="10" customFormat="1" x14ac:dyDescent="0.2">
      <c r="AA1109" s="48"/>
      <c r="AB1109" s="53"/>
      <c r="AN1109" s="48"/>
    </row>
    <row r="1110" spans="27:40" s="10" customFormat="1" x14ac:dyDescent="0.2">
      <c r="AA1110" s="48"/>
      <c r="AB1110" s="53"/>
      <c r="AN1110" s="48"/>
    </row>
    <row r="1111" spans="27:40" s="10" customFormat="1" x14ac:dyDescent="0.2">
      <c r="AA1111" s="48"/>
      <c r="AB1111" s="53"/>
      <c r="AN1111" s="48"/>
    </row>
    <row r="1112" spans="27:40" s="10" customFormat="1" x14ac:dyDescent="0.2">
      <c r="AA1112" s="48"/>
      <c r="AB1112" s="53"/>
      <c r="AN1112" s="48"/>
    </row>
    <row r="1113" spans="27:40" s="10" customFormat="1" x14ac:dyDescent="0.2">
      <c r="AA1113" s="48"/>
      <c r="AB1113" s="53"/>
      <c r="AN1113" s="48"/>
    </row>
    <row r="1114" spans="27:40" s="10" customFormat="1" x14ac:dyDescent="0.2">
      <c r="AA1114" s="48"/>
      <c r="AB1114" s="53"/>
      <c r="AN1114" s="48"/>
    </row>
    <row r="1115" spans="27:40" s="10" customFormat="1" x14ac:dyDescent="0.2">
      <c r="AA1115" s="48"/>
      <c r="AB1115" s="53"/>
      <c r="AN1115" s="48"/>
    </row>
    <row r="1116" spans="27:40" s="10" customFormat="1" x14ac:dyDescent="0.2">
      <c r="AA1116" s="48"/>
      <c r="AB1116" s="53"/>
      <c r="AN1116" s="48"/>
    </row>
    <row r="1117" spans="27:40" s="10" customFormat="1" x14ac:dyDescent="0.2">
      <c r="AA1117" s="48"/>
      <c r="AB1117" s="53"/>
      <c r="AN1117" s="48"/>
    </row>
    <row r="1118" spans="27:40" s="10" customFormat="1" x14ac:dyDescent="0.2">
      <c r="AA1118" s="48"/>
      <c r="AB1118" s="53"/>
      <c r="AN1118" s="48"/>
    </row>
    <row r="1119" spans="27:40" s="10" customFormat="1" x14ac:dyDescent="0.2">
      <c r="AA1119" s="48"/>
      <c r="AB1119" s="53"/>
      <c r="AN1119" s="48"/>
    </row>
    <row r="1120" spans="27:40" s="10" customFormat="1" x14ac:dyDescent="0.2">
      <c r="AA1120" s="48"/>
      <c r="AB1120" s="53"/>
      <c r="AN1120" s="48"/>
    </row>
    <row r="1121" spans="27:40" s="10" customFormat="1" x14ac:dyDescent="0.2">
      <c r="AA1121" s="48"/>
      <c r="AB1121" s="53"/>
      <c r="AN1121" s="48"/>
    </row>
    <row r="1122" spans="27:40" s="10" customFormat="1" x14ac:dyDescent="0.2">
      <c r="AA1122" s="48"/>
      <c r="AB1122" s="53"/>
      <c r="AN1122" s="48"/>
    </row>
    <row r="1123" spans="27:40" s="10" customFormat="1" x14ac:dyDescent="0.2">
      <c r="AA1123" s="48"/>
      <c r="AB1123" s="53"/>
      <c r="AN1123" s="48"/>
    </row>
    <row r="1124" spans="27:40" s="10" customFormat="1" x14ac:dyDescent="0.2">
      <c r="AA1124" s="48"/>
      <c r="AB1124" s="53"/>
      <c r="AN1124" s="48"/>
    </row>
    <row r="1125" spans="27:40" s="10" customFormat="1" x14ac:dyDescent="0.2">
      <c r="AA1125" s="48"/>
      <c r="AB1125" s="53"/>
      <c r="AN1125" s="48"/>
    </row>
    <row r="1126" spans="27:40" s="10" customFormat="1" x14ac:dyDescent="0.2">
      <c r="AA1126" s="48"/>
      <c r="AB1126" s="53"/>
      <c r="AN1126" s="48"/>
    </row>
    <row r="1127" spans="27:40" s="10" customFormat="1" x14ac:dyDescent="0.2">
      <c r="AA1127" s="48"/>
      <c r="AB1127" s="53"/>
      <c r="AN1127" s="48"/>
    </row>
    <row r="1128" spans="27:40" s="10" customFormat="1" x14ac:dyDescent="0.2">
      <c r="AA1128" s="48"/>
      <c r="AB1128" s="53"/>
      <c r="AN1128" s="48"/>
    </row>
    <row r="1129" spans="27:40" s="10" customFormat="1" x14ac:dyDescent="0.2">
      <c r="AA1129" s="48"/>
      <c r="AB1129" s="53"/>
      <c r="AN1129" s="48"/>
    </row>
    <row r="1130" spans="27:40" s="10" customFormat="1" x14ac:dyDescent="0.2">
      <c r="AA1130" s="48"/>
      <c r="AB1130" s="53"/>
      <c r="AN1130" s="48"/>
    </row>
    <row r="1131" spans="27:40" s="10" customFormat="1" x14ac:dyDescent="0.2">
      <c r="AA1131" s="48"/>
      <c r="AB1131" s="53"/>
      <c r="AN1131" s="48"/>
    </row>
    <row r="1132" spans="27:40" s="10" customFormat="1" x14ac:dyDescent="0.2">
      <c r="AA1132" s="48"/>
      <c r="AB1132" s="53"/>
      <c r="AN1132" s="48"/>
    </row>
    <row r="1133" spans="27:40" s="10" customFormat="1" x14ac:dyDescent="0.2">
      <c r="AA1133" s="48"/>
      <c r="AB1133" s="53"/>
      <c r="AN1133" s="48"/>
    </row>
    <row r="1134" spans="27:40" s="10" customFormat="1" x14ac:dyDescent="0.2">
      <c r="AA1134" s="48"/>
      <c r="AB1134" s="53"/>
      <c r="AN1134" s="48"/>
    </row>
    <row r="1135" spans="27:40" s="10" customFormat="1" x14ac:dyDescent="0.2">
      <c r="AA1135" s="48"/>
      <c r="AB1135" s="53"/>
      <c r="AN1135" s="48"/>
    </row>
    <row r="1136" spans="27:40" s="10" customFormat="1" x14ac:dyDescent="0.2">
      <c r="AA1136" s="48"/>
      <c r="AB1136" s="53"/>
      <c r="AN1136" s="48"/>
    </row>
    <row r="1137" spans="27:40" s="10" customFormat="1" x14ac:dyDescent="0.2">
      <c r="AA1137" s="48"/>
      <c r="AB1137" s="53"/>
      <c r="AN1137" s="48"/>
    </row>
    <row r="1138" spans="27:40" s="10" customFormat="1" x14ac:dyDescent="0.2">
      <c r="AA1138" s="48"/>
      <c r="AB1138" s="53"/>
      <c r="AN1138" s="48"/>
    </row>
    <row r="1139" spans="27:40" s="10" customFormat="1" x14ac:dyDescent="0.2">
      <c r="AA1139" s="48"/>
      <c r="AB1139" s="53"/>
      <c r="AN1139" s="48"/>
    </row>
    <row r="1140" spans="27:40" s="10" customFormat="1" x14ac:dyDescent="0.2">
      <c r="AA1140" s="48"/>
      <c r="AB1140" s="53"/>
      <c r="AN1140" s="48"/>
    </row>
    <row r="1141" spans="27:40" s="10" customFormat="1" x14ac:dyDescent="0.2">
      <c r="AA1141" s="48"/>
      <c r="AB1141" s="53"/>
      <c r="AN1141" s="48"/>
    </row>
    <row r="1142" spans="27:40" s="10" customFormat="1" x14ac:dyDescent="0.2">
      <c r="AA1142" s="48"/>
      <c r="AB1142" s="53"/>
      <c r="AN1142" s="48"/>
    </row>
    <row r="1143" spans="27:40" s="10" customFormat="1" x14ac:dyDescent="0.2">
      <c r="AA1143" s="48"/>
      <c r="AB1143" s="53"/>
      <c r="AN1143" s="48"/>
    </row>
    <row r="1144" spans="27:40" s="10" customFormat="1" x14ac:dyDescent="0.2">
      <c r="AA1144" s="48"/>
      <c r="AB1144" s="53"/>
      <c r="AN1144" s="48"/>
    </row>
    <row r="1145" spans="27:40" s="10" customFormat="1" x14ac:dyDescent="0.2">
      <c r="AA1145" s="48"/>
      <c r="AB1145" s="53"/>
      <c r="AN1145" s="48"/>
    </row>
    <row r="1146" spans="27:40" s="10" customFormat="1" x14ac:dyDescent="0.2">
      <c r="AA1146" s="48"/>
      <c r="AB1146" s="53"/>
      <c r="AN1146" s="48"/>
    </row>
    <row r="1147" spans="27:40" s="10" customFormat="1" x14ac:dyDescent="0.2">
      <c r="AA1147" s="48"/>
      <c r="AB1147" s="53"/>
      <c r="AN1147" s="48"/>
    </row>
    <row r="1148" spans="27:40" s="10" customFormat="1" x14ac:dyDescent="0.2">
      <c r="AA1148" s="48"/>
      <c r="AB1148" s="53"/>
      <c r="AN1148" s="48"/>
    </row>
    <row r="1149" spans="27:40" s="10" customFormat="1" x14ac:dyDescent="0.2">
      <c r="AA1149" s="48"/>
      <c r="AB1149" s="53"/>
      <c r="AN1149" s="48"/>
    </row>
    <row r="1150" spans="27:40" s="10" customFormat="1" x14ac:dyDescent="0.2">
      <c r="AA1150" s="48"/>
      <c r="AB1150" s="53"/>
      <c r="AN1150" s="48"/>
    </row>
    <row r="1151" spans="27:40" s="10" customFormat="1" x14ac:dyDescent="0.2">
      <c r="AA1151" s="48"/>
      <c r="AB1151" s="53"/>
      <c r="AN1151" s="48"/>
    </row>
    <row r="1152" spans="27:40" s="10" customFormat="1" x14ac:dyDescent="0.2">
      <c r="AA1152" s="48"/>
      <c r="AB1152" s="53"/>
      <c r="AN1152" s="48"/>
    </row>
    <row r="1153" spans="27:40" s="10" customFormat="1" x14ac:dyDescent="0.2">
      <c r="AA1153" s="48"/>
      <c r="AB1153" s="53"/>
      <c r="AN1153" s="48"/>
    </row>
    <row r="1154" spans="27:40" s="10" customFormat="1" x14ac:dyDescent="0.2">
      <c r="AA1154" s="48"/>
      <c r="AB1154" s="53"/>
      <c r="AN1154" s="48"/>
    </row>
    <row r="1155" spans="27:40" s="10" customFormat="1" x14ac:dyDescent="0.2">
      <c r="AA1155" s="48"/>
      <c r="AB1155" s="53"/>
      <c r="AN1155" s="48"/>
    </row>
    <row r="1156" spans="27:40" s="10" customFormat="1" x14ac:dyDescent="0.2">
      <c r="AA1156" s="48"/>
      <c r="AB1156" s="53"/>
      <c r="AN1156" s="48"/>
    </row>
    <row r="1157" spans="27:40" s="10" customFormat="1" x14ac:dyDescent="0.2">
      <c r="AA1157" s="48"/>
      <c r="AB1157" s="53"/>
      <c r="AN1157" s="48"/>
    </row>
    <row r="1158" spans="27:40" s="10" customFormat="1" x14ac:dyDescent="0.2">
      <c r="AA1158" s="48"/>
      <c r="AB1158" s="53"/>
      <c r="AN1158" s="48"/>
    </row>
    <row r="1159" spans="27:40" s="10" customFormat="1" x14ac:dyDescent="0.2">
      <c r="AA1159" s="48"/>
      <c r="AB1159" s="53"/>
      <c r="AN1159" s="48"/>
    </row>
    <row r="1160" spans="27:40" s="10" customFormat="1" x14ac:dyDescent="0.2">
      <c r="AA1160" s="48"/>
      <c r="AB1160" s="53"/>
      <c r="AN1160" s="48"/>
    </row>
    <row r="1161" spans="27:40" s="10" customFormat="1" x14ac:dyDescent="0.2">
      <c r="AA1161" s="48"/>
      <c r="AB1161" s="53"/>
      <c r="AN1161" s="48"/>
    </row>
    <row r="1162" spans="27:40" s="10" customFormat="1" x14ac:dyDescent="0.2">
      <c r="AA1162" s="48"/>
      <c r="AB1162" s="53"/>
      <c r="AN1162" s="48"/>
    </row>
    <row r="1163" spans="27:40" s="10" customFormat="1" x14ac:dyDescent="0.2">
      <c r="AA1163" s="48"/>
      <c r="AB1163" s="53"/>
      <c r="AN1163" s="48"/>
    </row>
    <row r="1164" spans="27:40" s="10" customFormat="1" x14ac:dyDescent="0.2">
      <c r="AA1164" s="48"/>
      <c r="AB1164" s="53"/>
      <c r="AN1164" s="48"/>
    </row>
    <row r="1165" spans="27:40" s="10" customFormat="1" x14ac:dyDescent="0.2">
      <c r="AA1165" s="48"/>
      <c r="AB1165" s="53"/>
      <c r="AN1165" s="48"/>
    </row>
    <row r="1166" spans="27:40" s="10" customFormat="1" x14ac:dyDescent="0.2">
      <c r="AA1166" s="48"/>
      <c r="AB1166" s="53"/>
      <c r="AN1166" s="48"/>
    </row>
    <row r="1167" spans="27:40" s="10" customFormat="1" x14ac:dyDescent="0.2">
      <c r="AA1167" s="48"/>
      <c r="AB1167" s="53"/>
      <c r="AN1167" s="48"/>
    </row>
    <row r="1168" spans="27:40" s="10" customFormat="1" x14ac:dyDescent="0.2">
      <c r="AA1168" s="48"/>
      <c r="AB1168" s="53"/>
      <c r="AN1168" s="48"/>
    </row>
    <row r="1169" spans="27:40" s="10" customFormat="1" x14ac:dyDescent="0.2">
      <c r="AA1169" s="48"/>
      <c r="AB1169" s="53"/>
      <c r="AN1169" s="48"/>
    </row>
    <row r="1170" spans="27:40" s="10" customFormat="1" x14ac:dyDescent="0.2">
      <c r="AA1170" s="48"/>
      <c r="AB1170" s="53"/>
      <c r="AN1170" s="48"/>
    </row>
    <row r="1171" spans="27:40" s="10" customFormat="1" x14ac:dyDescent="0.2">
      <c r="AA1171" s="48"/>
      <c r="AB1171" s="53"/>
      <c r="AN1171" s="48"/>
    </row>
    <row r="1172" spans="27:40" s="10" customFormat="1" x14ac:dyDescent="0.2">
      <c r="AA1172" s="48"/>
      <c r="AB1172" s="53"/>
      <c r="AN1172" s="48"/>
    </row>
    <row r="1173" spans="27:40" s="10" customFormat="1" x14ac:dyDescent="0.2">
      <c r="AA1173" s="48"/>
      <c r="AB1173" s="53"/>
      <c r="AN1173" s="48"/>
    </row>
    <row r="1174" spans="27:40" s="10" customFormat="1" x14ac:dyDescent="0.2">
      <c r="AA1174" s="48"/>
      <c r="AB1174" s="53"/>
      <c r="AN1174" s="48"/>
    </row>
    <row r="1175" spans="27:40" s="10" customFormat="1" x14ac:dyDescent="0.2">
      <c r="AA1175" s="48"/>
      <c r="AB1175" s="53"/>
      <c r="AN1175" s="48"/>
    </row>
    <row r="1176" spans="27:40" s="10" customFormat="1" x14ac:dyDescent="0.2">
      <c r="AA1176" s="48"/>
      <c r="AB1176" s="53"/>
      <c r="AN1176" s="48"/>
    </row>
    <row r="1177" spans="27:40" s="10" customFormat="1" x14ac:dyDescent="0.2">
      <c r="AA1177" s="48"/>
      <c r="AB1177" s="53"/>
      <c r="AN1177" s="48"/>
    </row>
    <row r="1178" spans="27:40" s="10" customFormat="1" x14ac:dyDescent="0.2">
      <c r="AA1178" s="48"/>
      <c r="AB1178" s="53"/>
      <c r="AN1178" s="48"/>
    </row>
    <row r="1179" spans="27:40" s="10" customFormat="1" x14ac:dyDescent="0.2">
      <c r="AA1179" s="48"/>
      <c r="AB1179" s="53"/>
      <c r="AN1179" s="48"/>
    </row>
    <row r="1180" spans="27:40" s="10" customFormat="1" x14ac:dyDescent="0.2">
      <c r="AA1180" s="48"/>
      <c r="AB1180" s="53"/>
      <c r="AN1180" s="48"/>
    </row>
    <row r="1181" spans="27:40" s="10" customFormat="1" x14ac:dyDescent="0.2">
      <c r="AA1181" s="48"/>
      <c r="AB1181" s="53"/>
      <c r="AN1181" s="48"/>
    </row>
    <row r="1182" spans="27:40" s="10" customFormat="1" x14ac:dyDescent="0.2">
      <c r="AA1182" s="48"/>
      <c r="AB1182" s="53"/>
      <c r="AN1182" s="48"/>
    </row>
    <row r="1183" spans="27:40" s="10" customFormat="1" x14ac:dyDescent="0.2">
      <c r="AA1183" s="48"/>
      <c r="AB1183" s="53"/>
      <c r="AN1183" s="48"/>
    </row>
    <row r="1184" spans="27:40" s="10" customFormat="1" x14ac:dyDescent="0.2">
      <c r="AA1184" s="48"/>
      <c r="AB1184" s="53"/>
      <c r="AN1184" s="48"/>
    </row>
    <row r="1185" spans="27:40" s="10" customFormat="1" x14ac:dyDescent="0.2">
      <c r="AA1185" s="48"/>
      <c r="AB1185" s="53"/>
      <c r="AN1185" s="48"/>
    </row>
    <row r="1186" spans="27:40" s="10" customFormat="1" x14ac:dyDescent="0.2">
      <c r="AA1186" s="48"/>
      <c r="AB1186" s="53"/>
      <c r="AN1186" s="48"/>
    </row>
    <row r="1187" spans="27:40" s="10" customFormat="1" x14ac:dyDescent="0.2">
      <c r="AA1187" s="48"/>
      <c r="AB1187" s="53"/>
      <c r="AN1187" s="48"/>
    </row>
    <row r="1188" spans="27:40" s="10" customFormat="1" x14ac:dyDescent="0.2">
      <c r="AA1188" s="48"/>
      <c r="AB1188" s="53"/>
      <c r="AN1188" s="48"/>
    </row>
    <row r="1189" spans="27:40" s="10" customFormat="1" x14ac:dyDescent="0.2">
      <c r="AA1189" s="48"/>
      <c r="AB1189" s="53"/>
      <c r="AN1189" s="48"/>
    </row>
    <row r="1190" spans="27:40" s="10" customFormat="1" x14ac:dyDescent="0.2">
      <c r="AA1190" s="48"/>
      <c r="AB1190" s="53"/>
      <c r="AN1190" s="48"/>
    </row>
    <row r="1191" spans="27:40" s="10" customFormat="1" x14ac:dyDescent="0.2">
      <c r="AA1191" s="48"/>
      <c r="AB1191" s="53"/>
      <c r="AN1191" s="48"/>
    </row>
    <row r="1192" spans="27:40" s="10" customFormat="1" x14ac:dyDescent="0.2">
      <c r="AA1192" s="48"/>
      <c r="AB1192" s="53"/>
      <c r="AN1192" s="48"/>
    </row>
    <row r="1193" spans="27:40" s="10" customFormat="1" x14ac:dyDescent="0.2">
      <c r="AA1193" s="48"/>
      <c r="AB1193" s="53"/>
      <c r="AN1193" s="48"/>
    </row>
    <row r="1194" spans="27:40" s="10" customFormat="1" x14ac:dyDescent="0.2">
      <c r="AA1194" s="48"/>
      <c r="AB1194" s="53"/>
      <c r="AN1194" s="48"/>
    </row>
    <row r="1195" spans="27:40" s="10" customFormat="1" x14ac:dyDescent="0.2">
      <c r="AA1195" s="48"/>
      <c r="AB1195" s="53"/>
      <c r="AN1195" s="48"/>
    </row>
    <row r="1196" spans="27:40" s="10" customFormat="1" x14ac:dyDescent="0.2">
      <c r="AA1196" s="48"/>
      <c r="AB1196" s="53"/>
      <c r="AN1196" s="48"/>
    </row>
    <row r="1197" spans="27:40" s="10" customFormat="1" x14ac:dyDescent="0.2">
      <c r="AA1197" s="48"/>
      <c r="AB1197" s="53"/>
      <c r="AN1197" s="48"/>
    </row>
    <row r="1198" spans="27:40" s="10" customFormat="1" x14ac:dyDescent="0.2">
      <c r="AA1198" s="48"/>
      <c r="AB1198" s="53"/>
      <c r="AN1198" s="48"/>
    </row>
    <row r="1199" spans="27:40" s="10" customFormat="1" x14ac:dyDescent="0.2">
      <c r="AA1199" s="48"/>
      <c r="AB1199" s="53"/>
      <c r="AN1199" s="48"/>
    </row>
    <row r="1200" spans="27:40" s="10" customFormat="1" x14ac:dyDescent="0.2">
      <c r="AA1200" s="48"/>
      <c r="AB1200" s="53"/>
      <c r="AN1200" s="48"/>
    </row>
    <row r="1201" spans="27:40" s="10" customFormat="1" x14ac:dyDescent="0.2">
      <c r="AA1201" s="48"/>
      <c r="AB1201" s="53"/>
      <c r="AN1201" s="48"/>
    </row>
    <row r="1202" spans="27:40" s="10" customFormat="1" x14ac:dyDescent="0.2">
      <c r="AA1202" s="48"/>
      <c r="AB1202" s="53"/>
      <c r="AN1202" s="48"/>
    </row>
    <row r="1203" spans="27:40" s="10" customFormat="1" x14ac:dyDescent="0.2">
      <c r="AA1203" s="48"/>
      <c r="AB1203" s="53"/>
      <c r="AN1203" s="48"/>
    </row>
    <row r="1204" spans="27:40" s="10" customFormat="1" x14ac:dyDescent="0.2">
      <c r="AA1204" s="48"/>
      <c r="AB1204" s="53"/>
      <c r="AN1204" s="48"/>
    </row>
    <row r="1205" spans="27:40" s="10" customFormat="1" x14ac:dyDescent="0.2">
      <c r="AA1205" s="48"/>
      <c r="AB1205" s="53"/>
      <c r="AN1205" s="48"/>
    </row>
    <row r="1206" spans="27:40" s="10" customFormat="1" x14ac:dyDescent="0.2">
      <c r="AA1206" s="48"/>
      <c r="AB1206" s="53"/>
      <c r="AN1206" s="48"/>
    </row>
    <row r="1207" spans="27:40" s="10" customFormat="1" x14ac:dyDescent="0.2">
      <c r="AA1207" s="48"/>
      <c r="AB1207" s="53"/>
      <c r="AN1207" s="48"/>
    </row>
    <row r="1208" spans="27:40" s="10" customFormat="1" x14ac:dyDescent="0.2">
      <c r="AA1208" s="48"/>
      <c r="AB1208" s="53"/>
      <c r="AN1208" s="48"/>
    </row>
    <row r="1209" spans="27:40" s="10" customFormat="1" x14ac:dyDescent="0.2">
      <c r="AA1209" s="48"/>
      <c r="AB1209" s="53"/>
      <c r="AN1209" s="48"/>
    </row>
    <row r="1210" spans="27:40" s="10" customFormat="1" x14ac:dyDescent="0.2">
      <c r="AA1210" s="48"/>
      <c r="AB1210" s="53"/>
      <c r="AN1210" s="48"/>
    </row>
    <row r="1211" spans="27:40" s="10" customFormat="1" x14ac:dyDescent="0.2">
      <c r="AA1211" s="48"/>
      <c r="AB1211" s="53"/>
      <c r="AN1211" s="48"/>
    </row>
    <row r="1212" spans="27:40" s="10" customFormat="1" x14ac:dyDescent="0.2">
      <c r="AA1212" s="48"/>
      <c r="AB1212" s="53"/>
      <c r="AN1212" s="48"/>
    </row>
    <row r="1213" spans="27:40" s="10" customFormat="1" x14ac:dyDescent="0.2">
      <c r="AA1213" s="48"/>
      <c r="AB1213" s="53"/>
      <c r="AN1213" s="48"/>
    </row>
    <row r="1214" spans="27:40" s="10" customFormat="1" x14ac:dyDescent="0.2">
      <c r="AA1214" s="48"/>
      <c r="AB1214" s="53"/>
      <c r="AN1214" s="48"/>
    </row>
    <row r="1215" spans="27:40" s="10" customFormat="1" x14ac:dyDescent="0.2">
      <c r="AA1215" s="48"/>
      <c r="AB1215" s="53"/>
      <c r="AN1215" s="48"/>
    </row>
    <row r="1216" spans="27:40" s="10" customFormat="1" x14ac:dyDescent="0.2">
      <c r="AA1216" s="48"/>
      <c r="AB1216" s="53"/>
      <c r="AN1216" s="48"/>
    </row>
    <row r="1217" spans="27:40" s="10" customFormat="1" x14ac:dyDescent="0.2">
      <c r="AA1217" s="48"/>
      <c r="AB1217" s="53"/>
      <c r="AN1217" s="48"/>
    </row>
    <row r="1218" spans="27:40" s="10" customFormat="1" x14ac:dyDescent="0.2">
      <c r="AA1218" s="48"/>
      <c r="AB1218" s="53"/>
      <c r="AN1218" s="48"/>
    </row>
    <row r="1219" spans="27:40" s="10" customFormat="1" x14ac:dyDescent="0.2">
      <c r="AA1219" s="48"/>
      <c r="AB1219" s="53"/>
      <c r="AN1219" s="48"/>
    </row>
    <row r="1220" spans="27:40" s="10" customFormat="1" x14ac:dyDescent="0.2">
      <c r="AA1220" s="48"/>
      <c r="AB1220" s="53"/>
      <c r="AN1220" s="48"/>
    </row>
    <row r="1221" spans="27:40" s="10" customFormat="1" x14ac:dyDescent="0.2">
      <c r="AA1221" s="48"/>
      <c r="AB1221" s="53"/>
      <c r="AN1221" s="48"/>
    </row>
    <row r="1222" spans="27:40" s="10" customFormat="1" x14ac:dyDescent="0.2">
      <c r="AA1222" s="48"/>
      <c r="AB1222" s="53"/>
      <c r="AN1222" s="48"/>
    </row>
    <row r="1223" spans="27:40" s="10" customFormat="1" x14ac:dyDescent="0.2">
      <c r="AA1223" s="48"/>
      <c r="AB1223" s="53"/>
      <c r="AN1223" s="48"/>
    </row>
    <row r="1224" spans="27:40" s="10" customFormat="1" x14ac:dyDescent="0.2">
      <c r="AA1224" s="48"/>
      <c r="AB1224" s="53"/>
      <c r="AN1224" s="48"/>
    </row>
    <row r="1225" spans="27:40" s="10" customFormat="1" x14ac:dyDescent="0.2">
      <c r="AA1225" s="48"/>
      <c r="AB1225" s="53"/>
      <c r="AN1225" s="48"/>
    </row>
    <row r="1226" spans="27:40" s="10" customFormat="1" x14ac:dyDescent="0.2">
      <c r="AA1226" s="48"/>
      <c r="AB1226" s="53"/>
      <c r="AN1226" s="48"/>
    </row>
    <row r="1227" spans="27:40" s="10" customFormat="1" x14ac:dyDescent="0.2">
      <c r="AA1227" s="48"/>
      <c r="AB1227" s="53"/>
      <c r="AN1227" s="48"/>
    </row>
    <row r="1228" spans="27:40" s="10" customFormat="1" x14ac:dyDescent="0.2">
      <c r="AA1228" s="48"/>
      <c r="AB1228" s="53"/>
      <c r="AN1228" s="48"/>
    </row>
    <row r="1229" spans="27:40" s="10" customFormat="1" x14ac:dyDescent="0.2">
      <c r="AA1229" s="48"/>
      <c r="AB1229" s="53"/>
      <c r="AN1229" s="48"/>
    </row>
    <row r="1230" spans="27:40" s="10" customFormat="1" x14ac:dyDescent="0.2">
      <c r="AA1230" s="48"/>
      <c r="AB1230" s="53"/>
      <c r="AN1230" s="48"/>
    </row>
    <row r="1231" spans="27:40" s="10" customFormat="1" x14ac:dyDescent="0.2">
      <c r="AA1231" s="48"/>
      <c r="AB1231" s="53"/>
      <c r="AN1231" s="48"/>
    </row>
    <row r="1232" spans="27:40" s="10" customFormat="1" x14ac:dyDescent="0.2">
      <c r="AA1232" s="48"/>
      <c r="AB1232" s="53"/>
      <c r="AN1232" s="48"/>
    </row>
    <row r="1233" spans="27:40" s="10" customFormat="1" x14ac:dyDescent="0.2">
      <c r="AA1233" s="48"/>
      <c r="AB1233" s="53"/>
      <c r="AN1233" s="48"/>
    </row>
    <row r="1234" spans="27:40" s="10" customFormat="1" x14ac:dyDescent="0.2">
      <c r="AA1234" s="48"/>
      <c r="AB1234" s="53"/>
      <c r="AN1234" s="48"/>
    </row>
    <row r="1235" spans="27:40" s="10" customFormat="1" x14ac:dyDescent="0.2">
      <c r="AA1235" s="48"/>
      <c r="AB1235" s="53"/>
      <c r="AN1235" s="48"/>
    </row>
    <row r="1236" spans="27:40" s="10" customFormat="1" x14ac:dyDescent="0.2">
      <c r="AA1236" s="48"/>
      <c r="AB1236" s="53"/>
      <c r="AN1236" s="48"/>
    </row>
    <row r="1237" spans="27:40" s="10" customFormat="1" x14ac:dyDescent="0.2">
      <c r="AA1237" s="48"/>
      <c r="AB1237" s="53"/>
      <c r="AN1237" s="48"/>
    </row>
    <row r="1238" spans="27:40" s="10" customFormat="1" x14ac:dyDescent="0.2">
      <c r="AA1238" s="48"/>
      <c r="AB1238" s="53"/>
      <c r="AN1238" s="48"/>
    </row>
    <row r="1239" spans="27:40" s="10" customFormat="1" x14ac:dyDescent="0.2">
      <c r="AA1239" s="48"/>
      <c r="AB1239" s="53"/>
      <c r="AN1239" s="48"/>
    </row>
    <row r="1240" spans="27:40" s="10" customFormat="1" x14ac:dyDescent="0.2">
      <c r="AA1240" s="48"/>
      <c r="AB1240" s="53"/>
      <c r="AN1240" s="48"/>
    </row>
    <row r="1241" spans="27:40" s="10" customFormat="1" x14ac:dyDescent="0.2">
      <c r="AA1241" s="48"/>
      <c r="AB1241" s="53"/>
      <c r="AN1241" s="48"/>
    </row>
    <row r="1242" spans="27:40" s="10" customFormat="1" x14ac:dyDescent="0.2">
      <c r="AA1242" s="48"/>
      <c r="AB1242" s="53"/>
      <c r="AN1242" s="48"/>
    </row>
    <row r="1243" spans="27:40" s="10" customFormat="1" x14ac:dyDescent="0.2">
      <c r="AA1243" s="48"/>
      <c r="AB1243" s="53"/>
      <c r="AN1243" s="48"/>
    </row>
    <row r="1244" spans="27:40" s="10" customFormat="1" x14ac:dyDescent="0.2">
      <c r="AA1244" s="48"/>
      <c r="AB1244" s="53"/>
      <c r="AN1244" s="48"/>
    </row>
    <row r="1245" spans="27:40" s="10" customFormat="1" x14ac:dyDescent="0.2">
      <c r="AA1245" s="48"/>
      <c r="AB1245" s="53"/>
      <c r="AN1245" s="48"/>
    </row>
    <row r="1246" spans="27:40" s="10" customFormat="1" x14ac:dyDescent="0.2">
      <c r="AA1246" s="48"/>
      <c r="AB1246" s="53"/>
      <c r="AN1246" s="48"/>
    </row>
    <row r="1247" spans="27:40" s="10" customFormat="1" x14ac:dyDescent="0.2">
      <c r="AA1247" s="48"/>
      <c r="AB1247" s="53"/>
      <c r="AN1247" s="48"/>
    </row>
    <row r="1248" spans="27:40" s="10" customFormat="1" x14ac:dyDescent="0.2">
      <c r="AA1248" s="48"/>
      <c r="AB1248" s="53"/>
      <c r="AN1248" s="48"/>
    </row>
    <row r="1249" spans="27:40" s="10" customFormat="1" x14ac:dyDescent="0.2">
      <c r="AA1249" s="48"/>
      <c r="AB1249" s="53"/>
      <c r="AN1249" s="48"/>
    </row>
    <row r="1250" spans="27:40" s="10" customFormat="1" x14ac:dyDescent="0.2">
      <c r="AA1250" s="48"/>
      <c r="AB1250" s="53"/>
      <c r="AN1250" s="48"/>
    </row>
    <row r="1251" spans="27:40" s="10" customFormat="1" x14ac:dyDescent="0.2">
      <c r="AA1251" s="48"/>
      <c r="AB1251" s="53"/>
      <c r="AN1251" s="48"/>
    </row>
    <row r="1252" spans="27:40" s="10" customFormat="1" x14ac:dyDescent="0.2">
      <c r="AA1252" s="48"/>
      <c r="AB1252" s="53"/>
      <c r="AN1252" s="48"/>
    </row>
    <row r="1253" spans="27:40" s="10" customFormat="1" x14ac:dyDescent="0.2">
      <c r="AA1253" s="48"/>
      <c r="AB1253" s="53"/>
      <c r="AN1253" s="48"/>
    </row>
    <row r="1254" spans="27:40" s="10" customFormat="1" x14ac:dyDescent="0.2">
      <c r="AA1254" s="48"/>
      <c r="AB1254" s="53"/>
      <c r="AN1254" s="48"/>
    </row>
    <row r="1255" spans="27:40" s="10" customFormat="1" x14ac:dyDescent="0.2">
      <c r="AA1255" s="48"/>
      <c r="AB1255" s="53"/>
      <c r="AN1255" s="48"/>
    </row>
    <row r="1256" spans="27:40" s="10" customFormat="1" x14ac:dyDescent="0.2">
      <c r="AA1256" s="48"/>
      <c r="AB1256" s="53"/>
      <c r="AN1256" s="48"/>
    </row>
    <row r="1257" spans="27:40" s="10" customFormat="1" x14ac:dyDescent="0.2">
      <c r="AA1257" s="48"/>
      <c r="AB1257" s="53"/>
      <c r="AN1257" s="48"/>
    </row>
    <row r="1258" spans="27:40" s="10" customFormat="1" x14ac:dyDescent="0.2">
      <c r="AA1258" s="48"/>
      <c r="AB1258" s="53"/>
      <c r="AN1258" s="48"/>
    </row>
    <row r="1259" spans="27:40" s="10" customFormat="1" x14ac:dyDescent="0.2">
      <c r="AA1259" s="48"/>
      <c r="AB1259" s="53"/>
      <c r="AN1259" s="48"/>
    </row>
    <row r="1260" spans="27:40" s="10" customFormat="1" x14ac:dyDescent="0.2">
      <c r="AA1260" s="48"/>
      <c r="AB1260" s="53"/>
      <c r="AN1260" s="48"/>
    </row>
    <row r="1261" spans="27:40" s="10" customFormat="1" x14ac:dyDescent="0.2">
      <c r="AA1261" s="48"/>
      <c r="AB1261" s="53"/>
      <c r="AN1261" s="48"/>
    </row>
    <row r="1262" spans="27:40" s="10" customFormat="1" x14ac:dyDescent="0.2">
      <c r="AA1262" s="48"/>
      <c r="AB1262" s="53"/>
      <c r="AN1262" s="48"/>
    </row>
    <row r="1263" spans="27:40" s="10" customFormat="1" x14ac:dyDescent="0.2">
      <c r="AA1263" s="48"/>
      <c r="AB1263" s="53"/>
      <c r="AN1263" s="48"/>
    </row>
    <row r="1264" spans="27:40" s="10" customFormat="1" x14ac:dyDescent="0.2">
      <c r="AA1264" s="48"/>
      <c r="AB1264" s="53"/>
      <c r="AN1264" s="48"/>
    </row>
    <row r="1265" spans="27:40" s="10" customFormat="1" x14ac:dyDescent="0.2">
      <c r="AA1265" s="48"/>
      <c r="AB1265" s="53"/>
      <c r="AN1265" s="48"/>
    </row>
    <row r="1266" spans="27:40" s="10" customFormat="1" x14ac:dyDescent="0.2">
      <c r="AA1266" s="48"/>
      <c r="AB1266" s="53"/>
      <c r="AN1266" s="48"/>
    </row>
    <row r="1267" spans="27:40" s="10" customFormat="1" x14ac:dyDescent="0.2">
      <c r="AA1267" s="48"/>
      <c r="AB1267" s="53"/>
      <c r="AN1267" s="48"/>
    </row>
    <row r="1268" spans="27:40" s="10" customFormat="1" x14ac:dyDescent="0.2">
      <c r="AA1268" s="48"/>
      <c r="AB1268" s="53"/>
      <c r="AN1268" s="48"/>
    </row>
    <row r="1269" spans="27:40" s="10" customFormat="1" x14ac:dyDescent="0.2">
      <c r="AA1269" s="48"/>
      <c r="AB1269" s="53"/>
      <c r="AN1269" s="48"/>
    </row>
    <row r="1270" spans="27:40" s="10" customFormat="1" x14ac:dyDescent="0.2">
      <c r="AA1270" s="48"/>
      <c r="AB1270" s="53"/>
      <c r="AN1270" s="48"/>
    </row>
    <row r="1271" spans="27:40" s="10" customFormat="1" x14ac:dyDescent="0.2">
      <c r="AA1271" s="48"/>
      <c r="AB1271" s="53"/>
      <c r="AN1271" s="48"/>
    </row>
    <row r="1272" spans="27:40" s="10" customFormat="1" x14ac:dyDescent="0.2">
      <c r="AA1272" s="48"/>
      <c r="AB1272" s="53"/>
      <c r="AN1272" s="48"/>
    </row>
    <row r="1273" spans="27:40" s="10" customFormat="1" x14ac:dyDescent="0.2">
      <c r="AA1273" s="48"/>
      <c r="AB1273" s="53"/>
      <c r="AN1273" s="48"/>
    </row>
    <row r="1274" spans="27:40" s="10" customFormat="1" x14ac:dyDescent="0.2">
      <c r="AA1274" s="48"/>
      <c r="AB1274" s="53"/>
      <c r="AN1274" s="48"/>
    </row>
    <row r="1275" spans="27:40" s="10" customFormat="1" x14ac:dyDescent="0.2">
      <c r="AA1275" s="48"/>
      <c r="AB1275" s="53"/>
      <c r="AN1275" s="48"/>
    </row>
    <row r="1276" spans="27:40" s="10" customFormat="1" x14ac:dyDescent="0.2">
      <c r="AA1276" s="48"/>
      <c r="AB1276" s="53"/>
      <c r="AN1276" s="48"/>
    </row>
    <row r="1277" spans="27:40" s="10" customFormat="1" x14ac:dyDescent="0.2">
      <c r="AA1277" s="48"/>
      <c r="AB1277" s="53"/>
      <c r="AN1277" s="48"/>
    </row>
    <row r="1278" spans="27:40" s="10" customFormat="1" x14ac:dyDescent="0.2">
      <c r="AA1278" s="48"/>
      <c r="AB1278" s="53"/>
      <c r="AN1278" s="48"/>
    </row>
    <row r="1279" spans="27:40" s="10" customFormat="1" x14ac:dyDescent="0.2">
      <c r="AA1279" s="48"/>
      <c r="AB1279" s="53"/>
      <c r="AN1279" s="48"/>
    </row>
    <row r="1280" spans="27:40" s="10" customFormat="1" x14ac:dyDescent="0.2">
      <c r="AA1280" s="48"/>
      <c r="AB1280" s="53"/>
      <c r="AN1280" s="48"/>
    </row>
    <row r="1281" spans="27:40" s="10" customFormat="1" x14ac:dyDescent="0.2">
      <c r="AA1281" s="48"/>
      <c r="AB1281" s="53"/>
      <c r="AN1281" s="48"/>
    </row>
    <row r="1282" spans="27:40" s="10" customFormat="1" x14ac:dyDescent="0.2">
      <c r="AA1282" s="48"/>
      <c r="AB1282" s="53"/>
      <c r="AN1282" s="48"/>
    </row>
    <row r="1283" spans="27:40" s="10" customFormat="1" x14ac:dyDescent="0.2">
      <c r="AA1283" s="48"/>
      <c r="AB1283" s="53"/>
      <c r="AN1283" s="48"/>
    </row>
    <row r="1284" spans="27:40" s="10" customFormat="1" x14ac:dyDescent="0.2">
      <c r="AA1284" s="48"/>
      <c r="AB1284" s="53"/>
      <c r="AN1284" s="48"/>
    </row>
    <row r="1285" spans="27:40" s="10" customFormat="1" x14ac:dyDescent="0.2">
      <c r="AA1285" s="48"/>
      <c r="AB1285" s="53"/>
      <c r="AN1285" s="48"/>
    </row>
    <row r="1286" spans="27:40" s="10" customFormat="1" x14ac:dyDescent="0.2">
      <c r="AA1286" s="48"/>
      <c r="AB1286" s="53"/>
      <c r="AN1286" s="48"/>
    </row>
    <row r="1287" spans="27:40" s="10" customFormat="1" x14ac:dyDescent="0.2">
      <c r="AA1287" s="48"/>
      <c r="AB1287" s="53"/>
      <c r="AN1287" s="48"/>
    </row>
    <row r="1288" spans="27:40" s="10" customFormat="1" x14ac:dyDescent="0.2">
      <c r="AA1288" s="48"/>
      <c r="AB1288" s="53"/>
      <c r="AN1288" s="48"/>
    </row>
    <row r="1289" spans="27:40" s="10" customFormat="1" x14ac:dyDescent="0.2">
      <c r="AA1289" s="48"/>
      <c r="AB1289" s="53"/>
      <c r="AN1289" s="48"/>
    </row>
    <row r="1290" spans="27:40" s="10" customFormat="1" x14ac:dyDescent="0.2">
      <c r="AA1290" s="48"/>
      <c r="AB1290" s="53"/>
      <c r="AN1290" s="48"/>
    </row>
    <row r="1291" spans="27:40" s="10" customFormat="1" x14ac:dyDescent="0.2">
      <c r="AA1291" s="48"/>
      <c r="AB1291" s="53"/>
      <c r="AN1291" s="48"/>
    </row>
    <row r="1292" spans="27:40" s="10" customFormat="1" x14ac:dyDescent="0.2">
      <c r="AA1292" s="48"/>
      <c r="AB1292" s="53"/>
      <c r="AN1292" s="48"/>
    </row>
    <row r="1293" spans="27:40" s="10" customFormat="1" x14ac:dyDescent="0.2">
      <c r="AA1293" s="48"/>
      <c r="AB1293" s="53"/>
      <c r="AN1293" s="48"/>
    </row>
    <row r="1294" spans="27:40" s="10" customFormat="1" x14ac:dyDescent="0.2">
      <c r="AA1294" s="48"/>
      <c r="AB1294" s="53"/>
      <c r="AN1294" s="48"/>
    </row>
    <row r="1295" spans="27:40" s="10" customFormat="1" x14ac:dyDescent="0.2">
      <c r="AA1295" s="48"/>
      <c r="AB1295" s="53"/>
      <c r="AN1295" s="48"/>
    </row>
    <row r="1296" spans="27:40" s="10" customFormat="1" x14ac:dyDescent="0.2">
      <c r="AA1296" s="48"/>
      <c r="AB1296" s="53"/>
      <c r="AN1296" s="48"/>
    </row>
    <row r="1297" spans="27:40" s="10" customFormat="1" x14ac:dyDescent="0.2">
      <c r="AA1297" s="48"/>
      <c r="AB1297" s="53"/>
      <c r="AN1297" s="48"/>
    </row>
    <row r="1298" spans="27:40" s="10" customFormat="1" x14ac:dyDescent="0.2">
      <c r="AA1298" s="48"/>
      <c r="AB1298" s="53"/>
      <c r="AN1298" s="48"/>
    </row>
    <row r="1299" spans="27:40" s="10" customFormat="1" x14ac:dyDescent="0.2">
      <c r="AA1299" s="48"/>
      <c r="AB1299" s="53"/>
      <c r="AN1299" s="48"/>
    </row>
    <row r="1300" spans="27:40" s="10" customFormat="1" x14ac:dyDescent="0.2">
      <c r="AA1300" s="48"/>
      <c r="AB1300" s="53"/>
      <c r="AN1300" s="48"/>
    </row>
    <row r="1301" spans="27:40" s="10" customFormat="1" x14ac:dyDescent="0.2">
      <c r="AA1301" s="48"/>
      <c r="AB1301" s="53"/>
      <c r="AN1301" s="48"/>
    </row>
    <row r="1302" spans="27:40" s="10" customFormat="1" x14ac:dyDescent="0.2">
      <c r="AA1302" s="48"/>
      <c r="AB1302" s="53"/>
      <c r="AN1302" s="48"/>
    </row>
    <row r="1303" spans="27:40" s="10" customFormat="1" x14ac:dyDescent="0.2">
      <c r="AA1303" s="48"/>
      <c r="AB1303" s="53"/>
      <c r="AN1303" s="48"/>
    </row>
    <row r="1304" spans="27:40" s="10" customFormat="1" x14ac:dyDescent="0.2">
      <c r="AA1304" s="48"/>
      <c r="AB1304" s="53"/>
      <c r="AN1304" s="48"/>
    </row>
    <row r="1305" spans="27:40" s="10" customFormat="1" x14ac:dyDescent="0.2">
      <c r="AA1305" s="48"/>
      <c r="AB1305" s="53"/>
      <c r="AN1305" s="48"/>
    </row>
    <row r="1306" spans="27:40" s="10" customFormat="1" x14ac:dyDescent="0.2">
      <c r="AA1306" s="48"/>
      <c r="AB1306" s="53"/>
      <c r="AN1306" s="48"/>
    </row>
    <row r="1307" spans="27:40" s="10" customFormat="1" x14ac:dyDescent="0.2">
      <c r="AA1307" s="48"/>
      <c r="AB1307" s="53"/>
      <c r="AN1307" s="48"/>
    </row>
    <row r="1308" spans="27:40" s="10" customFormat="1" x14ac:dyDescent="0.2">
      <c r="AA1308" s="48"/>
      <c r="AB1308" s="53"/>
      <c r="AN1308" s="48"/>
    </row>
    <row r="1309" spans="27:40" s="10" customFormat="1" x14ac:dyDescent="0.2">
      <c r="AA1309" s="48"/>
      <c r="AB1309" s="53"/>
      <c r="AN1309" s="48"/>
    </row>
    <row r="1310" spans="27:40" s="10" customFormat="1" x14ac:dyDescent="0.2">
      <c r="AA1310" s="48"/>
      <c r="AB1310" s="53"/>
      <c r="AN1310" s="48"/>
    </row>
    <row r="1311" spans="27:40" s="10" customFormat="1" x14ac:dyDescent="0.2">
      <c r="AA1311" s="48"/>
      <c r="AB1311" s="53"/>
      <c r="AN1311" s="48"/>
    </row>
    <row r="1312" spans="27:40" s="10" customFormat="1" x14ac:dyDescent="0.2">
      <c r="AA1312" s="48"/>
      <c r="AB1312" s="53"/>
      <c r="AN1312" s="48"/>
    </row>
    <row r="1313" spans="27:40" s="10" customFormat="1" x14ac:dyDescent="0.2">
      <c r="AA1313" s="48"/>
      <c r="AB1313" s="53"/>
      <c r="AN1313" s="48"/>
    </row>
    <row r="1314" spans="27:40" s="10" customFormat="1" x14ac:dyDescent="0.2">
      <c r="AA1314" s="48"/>
      <c r="AB1314" s="53"/>
      <c r="AN1314" s="48"/>
    </row>
    <row r="1315" spans="27:40" s="10" customFormat="1" x14ac:dyDescent="0.2">
      <c r="AA1315" s="48"/>
      <c r="AB1315" s="53"/>
      <c r="AN1315" s="48"/>
    </row>
    <row r="1316" spans="27:40" s="10" customFormat="1" x14ac:dyDescent="0.2">
      <c r="AA1316" s="48"/>
      <c r="AB1316" s="53"/>
      <c r="AN1316" s="48"/>
    </row>
    <row r="1317" spans="27:40" s="10" customFormat="1" x14ac:dyDescent="0.2">
      <c r="AA1317" s="48"/>
      <c r="AB1317" s="53"/>
      <c r="AN1317" s="48"/>
    </row>
    <row r="1318" spans="27:40" s="10" customFormat="1" x14ac:dyDescent="0.2">
      <c r="AA1318" s="48"/>
      <c r="AB1318" s="53"/>
      <c r="AN1318" s="48"/>
    </row>
    <row r="1319" spans="27:40" s="10" customFormat="1" x14ac:dyDescent="0.2">
      <c r="AA1319" s="48"/>
      <c r="AB1319" s="53"/>
      <c r="AN1319" s="48"/>
    </row>
    <row r="1320" spans="27:40" s="10" customFormat="1" x14ac:dyDescent="0.2">
      <c r="AA1320" s="48"/>
      <c r="AB1320" s="53"/>
      <c r="AN1320" s="48"/>
    </row>
    <row r="1321" spans="27:40" s="10" customFormat="1" x14ac:dyDescent="0.2">
      <c r="AA1321" s="48"/>
      <c r="AB1321" s="53"/>
      <c r="AN1321" s="48"/>
    </row>
    <row r="1322" spans="27:40" s="10" customFormat="1" x14ac:dyDescent="0.2">
      <c r="AA1322" s="48"/>
      <c r="AB1322" s="53"/>
      <c r="AN1322" s="48"/>
    </row>
    <row r="1323" spans="27:40" s="10" customFormat="1" x14ac:dyDescent="0.2">
      <c r="AA1323" s="48"/>
      <c r="AB1323" s="53"/>
      <c r="AN1323" s="48"/>
    </row>
    <row r="1324" spans="27:40" s="10" customFormat="1" x14ac:dyDescent="0.2">
      <c r="AA1324" s="48"/>
      <c r="AB1324" s="53"/>
      <c r="AN1324" s="48"/>
    </row>
    <row r="1325" spans="27:40" s="10" customFormat="1" x14ac:dyDescent="0.2">
      <c r="AA1325" s="48"/>
      <c r="AB1325" s="53"/>
      <c r="AN1325" s="48"/>
    </row>
    <row r="1326" spans="27:40" s="10" customFormat="1" x14ac:dyDescent="0.2">
      <c r="AA1326" s="48"/>
      <c r="AB1326" s="53"/>
      <c r="AN1326" s="48"/>
    </row>
    <row r="1327" spans="27:40" s="10" customFormat="1" x14ac:dyDescent="0.2">
      <c r="AA1327" s="48"/>
      <c r="AB1327" s="53"/>
      <c r="AN1327" s="48"/>
    </row>
    <row r="1328" spans="27:40" s="10" customFormat="1" x14ac:dyDescent="0.2">
      <c r="AA1328" s="48"/>
      <c r="AB1328" s="53"/>
      <c r="AN1328" s="48"/>
    </row>
    <row r="1329" spans="27:40" s="10" customFormat="1" x14ac:dyDescent="0.2">
      <c r="AA1329" s="48"/>
      <c r="AB1329" s="53"/>
      <c r="AN1329" s="48"/>
    </row>
    <row r="1330" spans="27:40" s="10" customFormat="1" x14ac:dyDescent="0.2">
      <c r="AA1330" s="48"/>
      <c r="AB1330" s="53"/>
      <c r="AN1330" s="48"/>
    </row>
    <row r="1331" spans="27:40" s="10" customFormat="1" x14ac:dyDescent="0.2">
      <c r="AA1331" s="48"/>
      <c r="AB1331" s="53"/>
      <c r="AN1331" s="48"/>
    </row>
    <row r="1332" spans="27:40" s="10" customFormat="1" x14ac:dyDescent="0.2">
      <c r="AA1332" s="48"/>
      <c r="AB1332" s="53"/>
      <c r="AN1332" s="48"/>
    </row>
    <row r="1333" spans="27:40" s="10" customFormat="1" x14ac:dyDescent="0.2">
      <c r="AA1333" s="48"/>
      <c r="AB1333" s="53"/>
      <c r="AN1333" s="48"/>
    </row>
    <row r="1334" spans="27:40" s="10" customFormat="1" x14ac:dyDescent="0.2">
      <c r="AA1334" s="48"/>
      <c r="AB1334" s="53"/>
      <c r="AN1334" s="48"/>
    </row>
    <row r="1335" spans="27:40" s="10" customFormat="1" x14ac:dyDescent="0.2">
      <c r="AA1335" s="48"/>
      <c r="AB1335" s="53"/>
      <c r="AN1335" s="48"/>
    </row>
    <row r="1336" spans="27:40" s="10" customFormat="1" x14ac:dyDescent="0.2">
      <c r="AA1336" s="48"/>
      <c r="AB1336" s="53"/>
      <c r="AN1336" s="48"/>
    </row>
    <row r="1337" spans="27:40" s="10" customFormat="1" x14ac:dyDescent="0.2">
      <c r="AA1337" s="48"/>
      <c r="AB1337" s="53"/>
      <c r="AN1337" s="48"/>
    </row>
    <row r="1338" spans="27:40" s="10" customFormat="1" x14ac:dyDescent="0.2">
      <c r="AA1338" s="48"/>
      <c r="AB1338" s="53"/>
      <c r="AN1338" s="48"/>
    </row>
    <row r="1339" spans="27:40" s="10" customFormat="1" x14ac:dyDescent="0.2">
      <c r="AA1339" s="48"/>
      <c r="AB1339" s="53"/>
      <c r="AN1339" s="48"/>
    </row>
    <row r="1340" spans="27:40" s="10" customFormat="1" x14ac:dyDescent="0.2">
      <c r="AA1340" s="48"/>
      <c r="AB1340" s="53"/>
      <c r="AN1340" s="48"/>
    </row>
    <row r="1341" spans="27:40" s="10" customFormat="1" x14ac:dyDescent="0.2">
      <c r="AA1341" s="48"/>
      <c r="AB1341" s="53"/>
      <c r="AN1341" s="48"/>
    </row>
    <row r="1342" spans="27:40" s="10" customFormat="1" x14ac:dyDescent="0.2">
      <c r="AA1342" s="48"/>
      <c r="AB1342" s="53"/>
      <c r="AN1342" s="48"/>
    </row>
    <row r="1343" spans="27:40" s="10" customFormat="1" x14ac:dyDescent="0.2">
      <c r="AA1343" s="48"/>
      <c r="AB1343" s="53"/>
      <c r="AN1343" s="48"/>
    </row>
    <row r="1344" spans="27:40" s="10" customFormat="1" x14ac:dyDescent="0.2">
      <c r="AA1344" s="48"/>
      <c r="AB1344" s="53"/>
      <c r="AN1344" s="48"/>
    </row>
    <row r="1345" spans="27:40" s="10" customFormat="1" x14ac:dyDescent="0.2">
      <c r="AA1345" s="48"/>
      <c r="AB1345" s="53"/>
      <c r="AN1345" s="48"/>
    </row>
    <row r="1346" spans="27:40" s="10" customFormat="1" x14ac:dyDescent="0.2">
      <c r="AA1346" s="48"/>
      <c r="AB1346" s="53"/>
      <c r="AN1346" s="48"/>
    </row>
    <row r="1347" spans="27:40" s="10" customFormat="1" x14ac:dyDescent="0.2">
      <c r="AA1347" s="48"/>
      <c r="AB1347" s="53"/>
      <c r="AN1347" s="48"/>
    </row>
    <row r="1348" spans="27:40" s="10" customFormat="1" x14ac:dyDescent="0.2">
      <c r="AA1348" s="48"/>
      <c r="AB1348" s="53"/>
      <c r="AN1348" s="48"/>
    </row>
    <row r="1349" spans="27:40" s="10" customFormat="1" x14ac:dyDescent="0.2">
      <c r="AA1349" s="48"/>
      <c r="AB1349" s="53"/>
      <c r="AN1349" s="48"/>
    </row>
    <row r="1350" spans="27:40" s="10" customFormat="1" x14ac:dyDescent="0.2">
      <c r="AA1350" s="48"/>
      <c r="AB1350" s="53"/>
      <c r="AN1350" s="48"/>
    </row>
    <row r="1351" spans="27:40" s="10" customFormat="1" x14ac:dyDescent="0.2">
      <c r="AA1351" s="48"/>
      <c r="AB1351" s="53"/>
      <c r="AN1351" s="48"/>
    </row>
    <row r="1352" spans="27:40" s="10" customFormat="1" x14ac:dyDescent="0.2">
      <c r="AA1352" s="48"/>
      <c r="AB1352" s="53"/>
      <c r="AN1352" s="48"/>
    </row>
    <row r="1353" spans="27:40" s="10" customFormat="1" x14ac:dyDescent="0.2">
      <c r="AA1353" s="48"/>
      <c r="AB1353" s="53"/>
      <c r="AN1353" s="48"/>
    </row>
    <row r="1354" spans="27:40" s="10" customFormat="1" x14ac:dyDescent="0.2">
      <c r="AA1354" s="48"/>
      <c r="AB1354" s="53"/>
      <c r="AN1354" s="48"/>
    </row>
    <row r="1355" spans="27:40" s="10" customFormat="1" x14ac:dyDescent="0.2">
      <c r="AA1355" s="48"/>
      <c r="AB1355" s="53"/>
      <c r="AN1355" s="48"/>
    </row>
    <row r="1356" spans="27:40" s="10" customFormat="1" x14ac:dyDescent="0.2">
      <c r="AA1356" s="48"/>
      <c r="AB1356" s="53"/>
      <c r="AN1356" s="48"/>
    </row>
    <row r="1357" spans="27:40" s="10" customFormat="1" x14ac:dyDescent="0.2">
      <c r="AA1357" s="48"/>
      <c r="AB1357" s="53"/>
      <c r="AN1357" s="48"/>
    </row>
    <row r="1358" spans="27:40" s="10" customFormat="1" x14ac:dyDescent="0.2">
      <c r="AA1358" s="48"/>
      <c r="AB1358" s="53"/>
      <c r="AN1358" s="48"/>
    </row>
    <row r="1359" spans="27:40" s="10" customFormat="1" x14ac:dyDescent="0.2">
      <c r="AA1359" s="48"/>
      <c r="AB1359" s="53"/>
      <c r="AN1359" s="48"/>
    </row>
    <row r="1360" spans="27:40" s="10" customFormat="1" x14ac:dyDescent="0.2">
      <c r="AA1360" s="48"/>
      <c r="AB1360" s="53"/>
      <c r="AN1360" s="48"/>
    </row>
    <row r="1361" spans="27:40" s="10" customFormat="1" x14ac:dyDescent="0.2">
      <c r="AA1361" s="48"/>
      <c r="AB1361" s="53"/>
      <c r="AN1361" s="48"/>
    </row>
    <row r="1362" spans="27:40" s="10" customFormat="1" x14ac:dyDescent="0.2">
      <c r="AA1362" s="48"/>
      <c r="AB1362" s="53"/>
      <c r="AN1362" s="48"/>
    </row>
    <row r="1363" spans="27:40" s="10" customFormat="1" x14ac:dyDescent="0.2">
      <c r="AA1363" s="48"/>
      <c r="AB1363" s="53"/>
      <c r="AN1363" s="48"/>
    </row>
    <row r="1364" spans="27:40" s="10" customFormat="1" x14ac:dyDescent="0.2">
      <c r="AA1364" s="48"/>
      <c r="AB1364" s="53"/>
      <c r="AN1364" s="48"/>
    </row>
    <row r="1365" spans="27:40" s="10" customFormat="1" x14ac:dyDescent="0.2">
      <c r="AA1365" s="48"/>
      <c r="AB1365" s="53"/>
      <c r="AN1365" s="48"/>
    </row>
    <row r="1366" spans="27:40" s="10" customFormat="1" x14ac:dyDescent="0.2">
      <c r="AA1366" s="48"/>
      <c r="AB1366" s="53"/>
      <c r="AN1366" s="48"/>
    </row>
    <row r="1367" spans="27:40" s="10" customFormat="1" x14ac:dyDescent="0.2">
      <c r="AA1367" s="48"/>
      <c r="AB1367" s="53"/>
      <c r="AN1367" s="48"/>
    </row>
    <row r="1368" spans="27:40" s="10" customFormat="1" x14ac:dyDescent="0.2">
      <c r="AA1368" s="48"/>
      <c r="AB1368" s="53"/>
      <c r="AN1368" s="48"/>
    </row>
    <row r="1369" spans="27:40" s="10" customFormat="1" x14ac:dyDescent="0.2">
      <c r="AA1369" s="48"/>
      <c r="AB1369" s="53"/>
      <c r="AN1369" s="48"/>
    </row>
    <row r="1370" spans="27:40" s="10" customFormat="1" x14ac:dyDescent="0.2">
      <c r="AA1370" s="48"/>
      <c r="AB1370" s="53"/>
      <c r="AN1370" s="48"/>
    </row>
    <row r="1371" spans="27:40" s="10" customFormat="1" x14ac:dyDescent="0.2">
      <c r="AA1371" s="48"/>
      <c r="AB1371" s="53"/>
      <c r="AN1371" s="48"/>
    </row>
    <row r="1372" spans="27:40" s="10" customFormat="1" x14ac:dyDescent="0.2">
      <c r="AA1372" s="48"/>
      <c r="AB1372" s="53"/>
      <c r="AN1372" s="48"/>
    </row>
    <row r="1373" spans="27:40" s="10" customFormat="1" x14ac:dyDescent="0.2">
      <c r="AA1373" s="48"/>
      <c r="AB1373" s="53"/>
      <c r="AN1373" s="48"/>
    </row>
    <row r="1374" spans="27:40" s="10" customFormat="1" x14ac:dyDescent="0.2">
      <c r="AA1374" s="48"/>
      <c r="AB1374" s="53"/>
      <c r="AN1374" s="48"/>
    </row>
    <row r="1375" spans="27:40" s="10" customFormat="1" x14ac:dyDescent="0.2">
      <c r="AA1375" s="48"/>
      <c r="AB1375" s="53"/>
      <c r="AN1375" s="48"/>
    </row>
    <row r="1376" spans="27:40" s="10" customFormat="1" x14ac:dyDescent="0.2">
      <c r="AA1376" s="48"/>
      <c r="AB1376" s="53"/>
      <c r="AN1376" s="48"/>
    </row>
    <row r="1377" spans="27:40" s="10" customFormat="1" x14ac:dyDescent="0.2">
      <c r="AA1377" s="48"/>
      <c r="AB1377" s="53"/>
      <c r="AN1377" s="48"/>
    </row>
    <row r="1378" spans="27:40" s="10" customFormat="1" x14ac:dyDescent="0.2">
      <c r="AA1378" s="48"/>
      <c r="AB1378" s="53"/>
      <c r="AN1378" s="48"/>
    </row>
    <row r="1379" spans="27:40" s="10" customFormat="1" x14ac:dyDescent="0.2">
      <c r="AA1379" s="48"/>
      <c r="AB1379" s="53"/>
      <c r="AN1379" s="48"/>
    </row>
    <row r="1380" spans="27:40" s="10" customFormat="1" x14ac:dyDescent="0.2">
      <c r="AA1380" s="48"/>
      <c r="AB1380" s="53"/>
      <c r="AN1380" s="48"/>
    </row>
    <row r="1381" spans="27:40" s="10" customFormat="1" x14ac:dyDescent="0.2">
      <c r="AA1381" s="48"/>
      <c r="AB1381" s="53"/>
      <c r="AN1381" s="48"/>
    </row>
    <row r="1382" spans="27:40" s="10" customFormat="1" x14ac:dyDescent="0.2">
      <c r="AA1382" s="48"/>
      <c r="AB1382" s="53"/>
      <c r="AN1382" s="48"/>
    </row>
    <row r="1383" spans="27:40" s="10" customFormat="1" x14ac:dyDescent="0.2">
      <c r="AA1383" s="48"/>
      <c r="AB1383" s="53"/>
      <c r="AN1383" s="48"/>
    </row>
    <row r="1384" spans="27:40" s="10" customFormat="1" x14ac:dyDescent="0.2">
      <c r="AA1384" s="48"/>
      <c r="AB1384" s="53"/>
      <c r="AN1384" s="48"/>
    </row>
    <row r="1385" spans="27:40" s="10" customFormat="1" x14ac:dyDescent="0.2">
      <c r="AA1385" s="48"/>
      <c r="AB1385" s="53"/>
      <c r="AN1385" s="48"/>
    </row>
    <row r="1386" spans="27:40" s="10" customFormat="1" x14ac:dyDescent="0.2">
      <c r="AA1386" s="48"/>
      <c r="AB1386" s="53"/>
      <c r="AN1386" s="48"/>
    </row>
    <row r="1387" spans="27:40" s="10" customFormat="1" x14ac:dyDescent="0.2">
      <c r="AA1387" s="48"/>
      <c r="AB1387" s="53"/>
      <c r="AN1387" s="48"/>
    </row>
    <row r="1388" spans="27:40" s="10" customFormat="1" x14ac:dyDescent="0.2">
      <c r="AA1388" s="48"/>
      <c r="AB1388" s="53"/>
      <c r="AN1388" s="48"/>
    </row>
    <row r="1389" spans="27:40" s="10" customFormat="1" x14ac:dyDescent="0.2">
      <c r="AA1389" s="48"/>
      <c r="AB1389" s="53"/>
      <c r="AN1389" s="48"/>
    </row>
    <row r="1390" spans="27:40" s="10" customFormat="1" x14ac:dyDescent="0.2">
      <c r="AA1390" s="48"/>
      <c r="AB1390" s="53"/>
      <c r="AN1390" s="48"/>
    </row>
    <row r="1391" spans="27:40" s="10" customFormat="1" x14ac:dyDescent="0.2">
      <c r="AA1391" s="48"/>
      <c r="AB1391" s="53"/>
      <c r="AN1391" s="48"/>
    </row>
    <row r="1392" spans="27:40" s="10" customFormat="1" x14ac:dyDescent="0.2">
      <c r="AA1392" s="48"/>
      <c r="AB1392" s="53"/>
      <c r="AN1392" s="48"/>
    </row>
    <row r="1393" spans="27:40" s="10" customFormat="1" x14ac:dyDescent="0.2">
      <c r="AA1393" s="48"/>
      <c r="AB1393" s="53"/>
      <c r="AN1393" s="48"/>
    </row>
    <row r="1394" spans="27:40" s="10" customFormat="1" x14ac:dyDescent="0.2">
      <c r="AA1394" s="48"/>
      <c r="AB1394" s="53"/>
      <c r="AN1394" s="48"/>
    </row>
    <row r="1395" spans="27:40" s="10" customFormat="1" x14ac:dyDescent="0.2">
      <c r="AA1395" s="48"/>
      <c r="AB1395" s="53"/>
      <c r="AN1395" s="48"/>
    </row>
    <row r="1396" spans="27:40" s="10" customFormat="1" x14ac:dyDescent="0.2">
      <c r="AA1396" s="48"/>
      <c r="AB1396" s="53"/>
      <c r="AN1396" s="48"/>
    </row>
    <row r="1397" spans="27:40" s="10" customFormat="1" x14ac:dyDescent="0.2">
      <c r="AA1397" s="48"/>
      <c r="AB1397" s="53"/>
      <c r="AN1397" s="48"/>
    </row>
    <row r="1398" spans="27:40" s="10" customFormat="1" x14ac:dyDescent="0.2">
      <c r="AA1398" s="48"/>
      <c r="AB1398" s="53"/>
      <c r="AN1398" s="48"/>
    </row>
    <row r="1399" spans="27:40" s="10" customFormat="1" x14ac:dyDescent="0.2">
      <c r="AA1399" s="48"/>
      <c r="AB1399" s="53"/>
      <c r="AN1399" s="48"/>
    </row>
    <row r="1400" spans="27:40" s="10" customFormat="1" x14ac:dyDescent="0.2">
      <c r="AA1400" s="48"/>
      <c r="AB1400" s="53"/>
      <c r="AN1400" s="48"/>
    </row>
    <row r="1401" spans="27:40" s="10" customFormat="1" x14ac:dyDescent="0.2">
      <c r="AA1401" s="48"/>
      <c r="AB1401" s="53"/>
      <c r="AN1401" s="48"/>
    </row>
    <row r="1402" spans="27:40" s="10" customFormat="1" x14ac:dyDescent="0.2">
      <c r="AA1402" s="48"/>
      <c r="AB1402" s="53"/>
      <c r="AN1402" s="48"/>
    </row>
    <row r="1403" spans="27:40" s="10" customFormat="1" x14ac:dyDescent="0.2">
      <c r="AA1403" s="48"/>
      <c r="AB1403" s="53"/>
      <c r="AN1403" s="48"/>
    </row>
    <row r="1404" spans="27:40" s="10" customFormat="1" x14ac:dyDescent="0.2">
      <c r="AA1404" s="48"/>
      <c r="AB1404" s="53"/>
      <c r="AN1404" s="48"/>
    </row>
    <row r="1405" spans="27:40" s="10" customFormat="1" x14ac:dyDescent="0.2">
      <c r="AA1405" s="48"/>
      <c r="AB1405" s="53"/>
      <c r="AN1405" s="48"/>
    </row>
    <row r="1406" spans="27:40" s="10" customFormat="1" x14ac:dyDescent="0.2">
      <c r="AA1406" s="48"/>
      <c r="AB1406" s="53"/>
      <c r="AN1406" s="48"/>
    </row>
    <row r="1407" spans="27:40" s="10" customFormat="1" x14ac:dyDescent="0.2">
      <c r="AA1407" s="48"/>
      <c r="AB1407" s="53"/>
      <c r="AN1407" s="48"/>
    </row>
    <row r="1408" spans="27:40" s="10" customFormat="1" x14ac:dyDescent="0.2">
      <c r="AA1408" s="48"/>
      <c r="AB1408" s="53"/>
      <c r="AN1408" s="48"/>
    </row>
    <row r="1409" spans="27:40" s="10" customFormat="1" x14ac:dyDescent="0.2">
      <c r="AA1409" s="48"/>
      <c r="AB1409" s="53"/>
      <c r="AN1409" s="48"/>
    </row>
    <row r="1410" spans="27:40" s="10" customFormat="1" x14ac:dyDescent="0.2">
      <c r="AA1410" s="48"/>
      <c r="AB1410" s="53"/>
      <c r="AN1410" s="48"/>
    </row>
    <row r="1411" spans="27:40" s="10" customFormat="1" x14ac:dyDescent="0.2">
      <c r="AA1411" s="48"/>
      <c r="AB1411" s="53"/>
      <c r="AN1411" s="48"/>
    </row>
    <row r="1412" spans="27:40" s="10" customFormat="1" x14ac:dyDescent="0.2">
      <c r="AA1412" s="48"/>
      <c r="AB1412" s="53"/>
      <c r="AN1412" s="48"/>
    </row>
    <row r="1413" spans="27:40" s="10" customFormat="1" x14ac:dyDescent="0.2">
      <c r="AA1413" s="48"/>
      <c r="AB1413" s="53"/>
      <c r="AN1413" s="48"/>
    </row>
    <row r="1414" spans="27:40" s="10" customFormat="1" x14ac:dyDescent="0.2">
      <c r="AA1414" s="48"/>
      <c r="AB1414" s="53"/>
      <c r="AN1414" s="48"/>
    </row>
    <row r="1415" spans="27:40" s="10" customFormat="1" x14ac:dyDescent="0.2">
      <c r="AA1415" s="48"/>
      <c r="AB1415" s="53"/>
      <c r="AN1415" s="48"/>
    </row>
    <row r="1416" spans="27:40" s="10" customFormat="1" x14ac:dyDescent="0.2">
      <c r="AA1416" s="48"/>
      <c r="AB1416" s="53"/>
      <c r="AN1416" s="48"/>
    </row>
    <row r="1417" spans="27:40" s="10" customFormat="1" x14ac:dyDescent="0.2">
      <c r="AA1417" s="48"/>
      <c r="AB1417" s="53"/>
      <c r="AN1417" s="48"/>
    </row>
    <row r="1418" spans="27:40" s="10" customFormat="1" x14ac:dyDescent="0.2">
      <c r="AA1418" s="48"/>
      <c r="AB1418" s="53"/>
      <c r="AN1418" s="48"/>
    </row>
    <row r="1419" spans="27:40" s="10" customFormat="1" x14ac:dyDescent="0.2">
      <c r="AA1419" s="48"/>
      <c r="AB1419" s="53"/>
      <c r="AN1419" s="48"/>
    </row>
    <row r="1420" spans="27:40" s="10" customFormat="1" x14ac:dyDescent="0.2">
      <c r="AA1420" s="48"/>
      <c r="AB1420" s="53"/>
      <c r="AN1420" s="48"/>
    </row>
    <row r="1421" spans="27:40" s="10" customFormat="1" x14ac:dyDescent="0.2">
      <c r="AA1421" s="48"/>
      <c r="AB1421" s="53"/>
      <c r="AN1421" s="48"/>
    </row>
    <row r="1422" spans="27:40" s="10" customFormat="1" x14ac:dyDescent="0.2">
      <c r="AA1422" s="48"/>
      <c r="AB1422" s="53"/>
      <c r="AN1422" s="48"/>
    </row>
    <row r="1423" spans="27:40" s="10" customFormat="1" x14ac:dyDescent="0.2">
      <c r="AA1423" s="48"/>
      <c r="AB1423" s="53"/>
      <c r="AN1423" s="48"/>
    </row>
    <row r="1424" spans="27:40" s="10" customFormat="1" x14ac:dyDescent="0.2">
      <c r="AA1424" s="48"/>
      <c r="AB1424" s="53"/>
      <c r="AN1424" s="48"/>
    </row>
    <row r="1425" spans="27:40" s="10" customFormat="1" x14ac:dyDescent="0.2">
      <c r="AA1425" s="48"/>
      <c r="AB1425" s="53"/>
      <c r="AN1425" s="48"/>
    </row>
    <row r="1426" spans="27:40" s="10" customFormat="1" x14ac:dyDescent="0.2">
      <c r="AA1426" s="48"/>
      <c r="AB1426" s="53"/>
      <c r="AN1426" s="48"/>
    </row>
    <row r="1427" spans="27:40" s="10" customFormat="1" x14ac:dyDescent="0.2">
      <c r="AA1427" s="48"/>
      <c r="AB1427" s="53"/>
      <c r="AN1427" s="48"/>
    </row>
    <row r="1428" spans="27:40" s="10" customFormat="1" x14ac:dyDescent="0.2">
      <c r="AA1428" s="48"/>
      <c r="AB1428" s="53"/>
      <c r="AN1428" s="48"/>
    </row>
    <row r="1429" spans="27:40" s="10" customFormat="1" x14ac:dyDescent="0.2">
      <c r="AA1429" s="48"/>
      <c r="AB1429" s="53"/>
      <c r="AN1429" s="48"/>
    </row>
    <row r="1430" spans="27:40" s="10" customFormat="1" x14ac:dyDescent="0.2">
      <c r="AA1430" s="48"/>
      <c r="AB1430" s="53"/>
      <c r="AN1430" s="48"/>
    </row>
    <row r="1431" spans="27:40" s="10" customFormat="1" x14ac:dyDescent="0.2">
      <c r="AA1431" s="48"/>
      <c r="AB1431" s="53"/>
      <c r="AN1431" s="48"/>
    </row>
    <row r="1432" spans="27:40" s="10" customFormat="1" x14ac:dyDescent="0.2">
      <c r="AA1432" s="48"/>
      <c r="AB1432" s="53"/>
      <c r="AN1432" s="48"/>
    </row>
    <row r="1433" spans="27:40" s="10" customFormat="1" x14ac:dyDescent="0.2">
      <c r="AA1433" s="48"/>
      <c r="AB1433" s="53"/>
      <c r="AN1433" s="48"/>
    </row>
    <row r="1434" spans="27:40" s="10" customFormat="1" x14ac:dyDescent="0.2">
      <c r="AA1434" s="48"/>
      <c r="AB1434" s="53"/>
      <c r="AN1434" s="48"/>
    </row>
    <row r="1435" spans="27:40" s="10" customFormat="1" x14ac:dyDescent="0.2">
      <c r="AA1435" s="48"/>
      <c r="AB1435" s="53"/>
      <c r="AN1435" s="48"/>
    </row>
    <row r="1436" spans="27:40" s="10" customFormat="1" x14ac:dyDescent="0.2">
      <c r="AA1436" s="48"/>
      <c r="AB1436" s="53"/>
      <c r="AN1436" s="48"/>
    </row>
    <row r="1437" spans="27:40" s="10" customFormat="1" x14ac:dyDescent="0.2">
      <c r="AA1437" s="48"/>
      <c r="AB1437" s="53"/>
      <c r="AN1437" s="48"/>
    </row>
    <row r="1438" spans="27:40" s="10" customFormat="1" x14ac:dyDescent="0.2">
      <c r="AA1438" s="48"/>
      <c r="AB1438" s="53"/>
      <c r="AN1438" s="48"/>
    </row>
    <row r="1439" spans="27:40" s="10" customFormat="1" x14ac:dyDescent="0.2">
      <c r="AA1439" s="48"/>
      <c r="AB1439" s="53"/>
      <c r="AN1439" s="48"/>
    </row>
    <row r="1440" spans="27:40" s="10" customFormat="1" x14ac:dyDescent="0.2">
      <c r="AA1440" s="48"/>
      <c r="AB1440" s="53"/>
      <c r="AN1440" s="48"/>
    </row>
    <row r="1441" spans="27:40" s="10" customFormat="1" x14ac:dyDescent="0.2">
      <c r="AA1441" s="48"/>
      <c r="AB1441" s="53"/>
      <c r="AN1441" s="48"/>
    </row>
    <row r="1442" spans="27:40" s="10" customFormat="1" x14ac:dyDescent="0.2">
      <c r="AA1442" s="48"/>
      <c r="AB1442" s="53"/>
      <c r="AN1442" s="48"/>
    </row>
    <row r="1443" spans="27:40" s="10" customFormat="1" x14ac:dyDescent="0.2">
      <c r="AA1443" s="48"/>
      <c r="AB1443" s="53"/>
      <c r="AN1443" s="48"/>
    </row>
    <row r="1444" spans="27:40" s="10" customFormat="1" x14ac:dyDescent="0.2">
      <c r="AA1444" s="48"/>
      <c r="AB1444" s="53"/>
      <c r="AN1444" s="48"/>
    </row>
    <row r="1445" spans="27:40" s="10" customFormat="1" x14ac:dyDescent="0.2">
      <c r="AA1445" s="48"/>
      <c r="AB1445" s="53"/>
      <c r="AN1445" s="48"/>
    </row>
    <row r="1446" spans="27:40" s="10" customFormat="1" x14ac:dyDescent="0.2">
      <c r="AA1446" s="48"/>
      <c r="AB1446" s="53"/>
      <c r="AN1446" s="48"/>
    </row>
    <row r="1447" spans="27:40" s="10" customFormat="1" x14ac:dyDescent="0.2">
      <c r="AA1447" s="48"/>
      <c r="AB1447" s="53"/>
      <c r="AN1447" s="48"/>
    </row>
    <row r="1448" spans="27:40" s="10" customFormat="1" x14ac:dyDescent="0.2">
      <c r="AA1448" s="48"/>
      <c r="AB1448" s="53"/>
      <c r="AN1448" s="48"/>
    </row>
    <row r="1449" spans="27:40" s="10" customFormat="1" x14ac:dyDescent="0.2">
      <c r="AA1449" s="48"/>
      <c r="AB1449" s="53"/>
      <c r="AN1449" s="48"/>
    </row>
    <row r="1450" spans="27:40" s="10" customFormat="1" x14ac:dyDescent="0.2">
      <c r="AA1450" s="48"/>
      <c r="AB1450" s="53"/>
      <c r="AN1450" s="48"/>
    </row>
    <row r="1451" spans="27:40" s="10" customFormat="1" x14ac:dyDescent="0.2">
      <c r="AA1451" s="48"/>
      <c r="AB1451" s="53"/>
      <c r="AN1451" s="48"/>
    </row>
    <row r="1452" spans="27:40" s="10" customFormat="1" x14ac:dyDescent="0.2">
      <c r="AA1452" s="48"/>
      <c r="AB1452" s="53"/>
      <c r="AN1452" s="48"/>
    </row>
    <row r="1453" spans="27:40" s="10" customFormat="1" x14ac:dyDescent="0.2">
      <c r="AA1453" s="48"/>
      <c r="AB1453" s="53"/>
      <c r="AN1453" s="48"/>
    </row>
    <row r="1454" spans="27:40" s="10" customFormat="1" x14ac:dyDescent="0.2">
      <c r="AA1454" s="48"/>
      <c r="AB1454" s="53"/>
      <c r="AN1454" s="48"/>
    </row>
    <row r="1455" spans="27:40" s="10" customFormat="1" x14ac:dyDescent="0.2">
      <c r="AA1455" s="48"/>
      <c r="AB1455" s="53"/>
      <c r="AN1455" s="48"/>
    </row>
    <row r="1456" spans="27:40" s="10" customFormat="1" x14ac:dyDescent="0.2">
      <c r="AA1456" s="48"/>
      <c r="AB1456" s="53"/>
      <c r="AN1456" s="48"/>
    </row>
    <row r="1457" spans="27:40" s="10" customFormat="1" x14ac:dyDescent="0.2">
      <c r="AA1457" s="48"/>
      <c r="AB1457" s="53"/>
      <c r="AN1457" s="48"/>
    </row>
    <row r="1458" spans="27:40" s="10" customFormat="1" x14ac:dyDescent="0.2">
      <c r="AA1458" s="48"/>
      <c r="AB1458" s="53"/>
      <c r="AN1458" s="48"/>
    </row>
    <row r="1459" spans="27:40" s="10" customFormat="1" x14ac:dyDescent="0.2">
      <c r="AA1459" s="48"/>
      <c r="AB1459" s="53"/>
      <c r="AN1459" s="48"/>
    </row>
    <row r="1460" spans="27:40" s="10" customFormat="1" x14ac:dyDescent="0.2">
      <c r="AA1460" s="48"/>
      <c r="AB1460" s="53"/>
      <c r="AN1460" s="48"/>
    </row>
    <row r="1461" spans="27:40" s="10" customFormat="1" x14ac:dyDescent="0.2">
      <c r="AA1461" s="48"/>
      <c r="AB1461" s="53"/>
      <c r="AN1461" s="48"/>
    </row>
    <row r="1462" spans="27:40" s="10" customFormat="1" x14ac:dyDescent="0.2">
      <c r="AA1462" s="48"/>
      <c r="AB1462" s="53"/>
      <c r="AN1462" s="48"/>
    </row>
    <row r="1463" spans="27:40" s="10" customFormat="1" x14ac:dyDescent="0.2">
      <c r="AA1463" s="48"/>
      <c r="AB1463" s="53"/>
      <c r="AN1463" s="48"/>
    </row>
    <row r="1464" spans="27:40" s="10" customFormat="1" x14ac:dyDescent="0.2">
      <c r="AA1464" s="48"/>
      <c r="AB1464" s="53"/>
      <c r="AN1464" s="48"/>
    </row>
    <row r="1465" spans="27:40" s="10" customFormat="1" x14ac:dyDescent="0.2">
      <c r="AA1465" s="48"/>
      <c r="AB1465" s="53"/>
      <c r="AN1465" s="48"/>
    </row>
    <row r="1466" spans="27:40" s="10" customFormat="1" x14ac:dyDescent="0.2">
      <c r="AA1466" s="48"/>
      <c r="AB1466" s="53"/>
      <c r="AN1466" s="48"/>
    </row>
    <row r="1467" spans="27:40" s="10" customFormat="1" x14ac:dyDescent="0.2">
      <c r="AA1467" s="48"/>
      <c r="AB1467" s="53"/>
      <c r="AN1467" s="48"/>
    </row>
    <row r="1468" spans="27:40" s="10" customFormat="1" x14ac:dyDescent="0.2">
      <c r="AA1468" s="48"/>
      <c r="AB1468" s="53"/>
      <c r="AN1468" s="48"/>
    </row>
    <row r="1469" spans="27:40" s="10" customFormat="1" x14ac:dyDescent="0.2">
      <c r="AA1469" s="48"/>
      <c r="AB1469" s="53"/>
      <c r="AN1469" s="48"/>
    </row>
    <row r="1470" spans="27:40" s="10" customFormat="1" x14ac:dyDescent="0.2">
      <c r="AA1470" s="48"/>
      <c r="AB1470" s="53"/>
      <c r="AN1470" s="48"/>
    </row>
    <row r="1471" spans="27:40" s="10" customFormat="1" x14ac:dyDescent="0.2">
      <c r="AA1471" s="48"/>
      <c r="AB1471" s="53"/>
      <c r="AN1471" s="48"/>
    </row>
    <row r="1472" spans="27:40" s="10" customFormat="1" x14ac:dyDescent="0.2">
      <c r="AA1472" s="48"/>
      <c r="AB1472" s="53"/>
      <c r="AN1472" s="48"/>
    </row>
    <row r="1473" spans="27:40" s="10" customFormat="1" x14ac:dyDescent="0.2">
      <c r="AA1473" s="48"/>
      <c r="AB1473" s="53"/>
      <c r="AN1473" s="48"/>
    </row>
    <row r="1474" spans="27:40" s="10" customFormat="1" x14ac:dyDescent="0.2">
      <c r="AA1474" s="48"/>
      <c r="AB1474" s="53"/>
      <c r="AN1474" s="48"/>
    </row>
    <row r="1475" spans="27:40" s="10" customFormat="1" x14ac:dyDescent="0.2">
      <c r="AA1475" s="48"/>
      <c r="AB1475" s="53"/>
      <c r="AN1475" s="48"/>
    </row>
    <row r="1476" spans="27:40" s="10" customFormat="1" x14ac:dyDescent="0.2">
      <c r="AA1476" s="48"/>
      <c r="AB1476" s="53"/>
      <c r="AN1476" s="48"/>
    </row>
    <row r="1477" spans="27:40" s="10" customFormat="1" x14ac:dyDescent="0.2">
      <c r="AA1477" s="48"/>
      <c r="AB1477" s="53"/>
      <c r="AN1477" s="48"/>
    </row>
    <row r="1478" spans="27:40" s="10" customFormat="1" x14ac:dyDescent="0.2">
      <c r="AA1478" s="48"/>
      <c r="AB1478" s="53"/>
      <c r="AN1478" s="48"/>
    </row>
    <row r="1479" spans="27:40" s="10" customFormat="1" x14ac:dyDescent="0.2">
      <c r="AA1479" s="48"/>
      <c r="AB1479" s="53"/>
      <c r="AN1479" s="48"/>
    </row>
    <row r="1480" spans="27:40" s="10" customFormat="1" x14ac:dyDescent="0.2">
      <c r="AA1480" s="48"/>
      <c r="AB1480" s="53"/>
      <c r="AN1480" s="48"/>
    </row>
    <row r="1481" spans="27:40" s="10" customFormat="1" x14ac:dyDescent="0.2">
      <c r="AA1481" s="48"/>
      <c r="AB1481" s="53"/>
      <c r="AN1481" s="48"/>
    </row>
    <row r="1482" spans="27:40" s="10" customFormat="1" x14ac:dyDescent="0.2">
      <c r="AA1482" s="48"/>
      <c r="AB1482" s="53"/>
      <c r="AN1482" s="48"/>
    </row>
    <row r="1483" spans="27:40" s="10" customFormat="1" x14ac:dyDescent="0.2">
      <c r="AA1483" s="48"/>
      <c r="AB1483" s="53"/>
      <c r="AN1483" s="48"/>
    </row>
    <row r="1484" spans="27:40" s="10" customFormat="1" x14ac:dyDescent="0.2">
      <c r="AA1484" s="48"/>
      <c r="AB1484" s="53"/>
      <c r="AN1484" s="48"/>
    </row>
    <row r="1485" spans="27:40" s="10" customFormat="1" x14ac:dyDescent="0.2">
      <c r="AA1485" s="48"/>
      <c r="AB1485" s="53"/>
      <c r="AN1485" s="48"/>
    </row>
    <row r="1486" spans="27:40" s="10" customFormat="1" x14ac:dyDescent="0.2">
      <c r="AA1486" s="48"/>
      <c r="AB1486" s="53"/>
      <c r="AN1486" s="48"/>
    </row>
    <row r="1487" spans="27:40" s="10" customFormat="1" x14ac:dyDescent="0.2">
      <c r="AA1487" s="48"/>
      <c r="AB1487" s="53"/>
      <c r="AN1487" s="48"/>
    </row>
    <row r="1488" spans="27:40" s="10" customFormat="1" x14ac:dyDescent="0.2">
      <c r="AA1488" s="48"/>
      <c r="AB1488" s="53"/>
      <c r="AN1488" s="48"/>
    </row>
    <row r="1489" spans="27:40" s="10" customFormat="1" x14ac:dyDescent="0.2">
      <c r="AA1489" s="48"/>
      <c r="AB1489" s="53"/>
      <c r="AN1489" s="48"/>
    </row>
    <row r="1490" spans="27:40" s="10" customFormat="1" x14ac:dyDescent="0.2">
      <c r="AA1490" s="48"/>
      <c r="AB1490" s="53"/>
      <c r="AN1490" s="48"/>
    </row>
    <row r="1491" spans="27:40" s="10" customFormat="1" x14ac:dyDescent="0.2">
      <c r="AA1491" s="48"/>
      <c r="AB1491" s="53"/>
      <c r="AN1491" s="48"/>
    </row>
    <row r="1492" spans="27:40" s="10" customFormat="1" x14ac:dyDescent="0.2">
      <c r="AA1492" s="48"/>
      <c r="AB1492" s="53"/>
      <c r="AN1492" s="48"/>
    </row>
    <row r="1493" spans="27:40" s="10" customFormat="1" x14ac:dyDescent="0.2">
      <c r="AA1493" s="48"/>
      <c r="AB1493" s="53"/>
      <c r="AN1493" s="48"/>
    </row>
    <row r="1494" spans="27:40" s="10" customFormat="1" x14ac:dyDescent="0.2">
      <c r="AA1494" s="48"/>
      <c r="AB1494" s="53"/>
      <c r="AN1494" s="48"/>
    </row>
    <row r="1495" spans="27:40" s="10" customFormat="1" x14ac:dyDescent="0.2">
      <c r="AA1495" s="48"/>
      <c r="AB1495" s="53"/>
      <c r="AN1495" s="48"/>
    </row>
    <row r="1496" spans="27:40" s="10" customFormat="1" x14ac:dyDescent="0.2">
      <c r="AA1496" s="48"/>
      <c r="AB1496" s="53"/>
      <c r="AN1496" s="48"/>
    </row>
    <row r="1497" spans="27:40" s="10" customFormat="1" x14ac:dyDescent="0.2">
      <c r="AA1497" s="48"/>
      <c r="AB1497" s="53"/>
      <c r="AN1497" s="48"/>
    </row>
    <row r="1498" spans="27:40" s="10" customFormat="1" x14ac:dyDescent="0.2">
      <c r="AA1498" s="48"/>
      <c r="AB1498" s="53"/>
      <c r="AN1498" s="48"/>
    </row>
    <row r="1499" spans="27:40" s="10" customFormat="1" x14ac:dyDescent="0.2">
      <c r="AA1499" s="48"/>
      <c r="AB1499" s="53"/>
      <c r="AN1499" s="48"/>
    </row>
    <row r="1500" spans="27:40" s="10" customFormat="1" x14ac:dyDescent="0.2">
      <c r="AA1500" s="48"/>
      <c r="AB1500" s="53"/>
      <c r="AN1500" s="48"/>
    </row>
    <row r="1501" spans="27:40" s="10" customFormat="1" x14ac:dyDescent="0.2">
      <c r="AA1501" s="48"/>
      <c r="AB1501" s="53"/>
      <c r="AN1501" s="48"/>
    </row>
    <row r="1502" spans="27:40" s="10" customFormat="1" x14ac:dyDescent="0.2">
      <c r="AA1502" s="48"/>
      <c r="AB1502" s="53"/>
      <c r="AN1502" s="48"/>
    </row>
    <row r="1503" spans="27:40" s="10" customFormat="1" x14ac:dyDescent="0.2">
      <c r="AA1503" s="48"/>
      <c r="AB1503" s="53"/>
      <c r="AN1503" s="48"/>
    </row>
    <row r="1504" spans="27:40" s="10" customFormat="1" x14ac:dyDescent="0.2">
      <c r="AA1504" s="48"/>
      <c r="AB1504" s="53"/>
      <c r="AN1504" s="48"/>
    </row>
    <row r="1505" spans="27:40" s="10" customFormat="1" x14ac:dyDescent="0.2">
      <c r="AA1505" s="48"/>
      <c r="AB1505" s="53"/>
      <c r="AN1505" s="48"/>
    </row>
    <row r="1506" spans="27:40" s="10" customFormat="1" x14ac:dyDescent="0.2">
      <c r="AA1506" s="48"/>
      <c r="AB1506" s="53"/>
      <c r="AN1506" s="48"/>
    </row>
    <row r="1507" spans="27:40" s="10" customFormat="1" x14ac:dyDescent="0.2">
      <c r="AA1507" s="48"/>
      <c r="AB1507" s="53"/>
      <c r="AN1507" s="48"/>
    </row>
    <row r="1508" spans="27:40" s="10" customFormat="1" x14ac:dyDescent="0.2">
      <c r="AA1508" s="48"/>
      <c r="AB1508" s="53"/>
      <c r="AN1508" s="48"/>
    </row>
    <row r="1509" spans="27:40" s="10" customFormat="1" x14ac:dyDescent="0.2">
      <c r="AA1509" s="48"/>
      <c r="AB1509" s="53"/>
      <c r="AN1509" s="48"/>
    </row>
    <row r="1510" spans="27:40" s="10" customFormat="1" x14ac:dyDescent="0.2">
      <c r="AA1510" s="48"/>
      <c r="AB1510" s="53"/>
      <c r="AN1510" s="48"/>
    </row>
    <row r="1511" spans="27:40" s="10" customFormat="1" x14ac:dyDescent="0.2">
      <c r="AA1511" s="48"/>
      <c r="AB1511" s="53"/>
      <c r="AN1511" s="48"/>
    </row>
    <row r="1512" spans="27:40" s="10" customFormat="1" x14ac:dyDescent="0.2">
      <c r="AA1512" s="48"/>
      <c r="AB1512" s="53"/>
      <c r="AN1512" s="48"/>
    </row>
    <row r="1513" spans="27:40" s="10" customFormat="1" x14ac:dyDescent="0.2">
      <c r="AA1513" s="48"/>
      <c r="AB1513" s="53"/>
      <c r="AN1513" s="48"/>
    </row>
    <row r="1514" spans="27:40" s="10" customFormat="1" x14ac:dyDescent="0.2">
      <c r="AA1514" s="48"/>
      <c r="AB1514" s="53"/>
      <c r="AN1514" s="48"/>
    </row>
    <row r="1515" spans="27:40" s="10" customFormat="1" x14ac:dyDescent="0.2">
      <c r="AA1515" s="48"/>
      <c r="AB1515" s="53"/>
      <c r="AN1515" s="48"/>
    </row>
    <row r="1516" spans="27:40" s="10" customFormat="1" x14ac:dyDescent="0.2">
      <c r="AA1516" s="48"/>
      <c r="AB1516" s="53"/>
      <c r="AN1516" s="48"/>
    </row>
    <row r="1517" spans="27:40" s="10" customFormat="1" x14ac:dyDescent="0.2">
      <c r="AA1517" s="48"/>
      <c r="AB1517" s="53"/>
      <c r="AN1517" s="48"/>
    </row>
    <row r="1518" spans="27:40" s="10" customFormat="1" x14ac:dyDescent="0.2">
      <c r="AA1518" s="48"/>
      <c r="AB1518" s="53"/>
      <c r="AN1518" s="48"/>
    </row>
    <row r="1519" spans="27:40" s="10" customFormat="1" x14ac:dyDescent="0.2">
      <c r="AA1519" s="48"/>
      <c r="AB1519" s="53"/>
      <c r="AN1519" s="48"/>
    </row>
    <row r="1520" spans="27:40" s="10" customFormat="1" x14ac:dyDescent="0.2">
      <c r="AA1520" s="48"/>
      <c r="AB1520" s="53"/>
      <c r="AN1520" s="48"/>
    </row>
    <row r="1521" spans="27:40" s="10" customFormat="1" x14ac:dyDescent="0.2">
      <c r="AA1521" s="48"/>
      <c r="AB1521" s="53"/>
      <c r="AN1521" s="48"/>
    </row>
    <row r="1522" spans="27:40" s="10" customFormat="1" x14ac:dyDescent="0.2">
      <c r="AA1522" s="48"/>
      <c r="AB1522" s="53"/>
      <c r="AN1522" s="48"/>
    </row>
    <row r="1523" spans="27:40" s="10" customFormat="1" x14ac:dyDescent="0.2">
      <c r="AA1523" s="48"/>
      <c r="AB1523" s="53"/>
      <c r="AN1523" s="48"/>
    </row>
    <row r="1524" spans="27:40" s="10" customFormat="1" x14ac:dyDescent="0.2">
      <c r="AA1524" s="48"/>
      <c r="AB1524" s="53"/>
      <c r="AN1524" s="48"/>
    </row>
    <row r="1525" spans="27:40" s="10" customFormat="1" x14ac:dyDescent="0.2">
      <c r="AA1525" s="48"/>
      <c r="AB1525" s="53"/>
      <c r="AN1525" s="48"/>
    </row>
    <row r="1526" spans="27:40" s="10" customFormat="1" x14ac:dyDescent="0.2">
      <c r="AA1526" s="48"/>
      <c r="AB1526" s="53"/>
      <c r="AN1526" s="48"/>
    </row>
    <row r="1527" spans="27:40" s="10" customFormat="1" x14ac:dyDescent="0.2">
      <c r="AA1527" s="48"/>
      <c r="AB1527" s="53"/>
      <c r="AN1527" s="48"/>
    </row>
    <row r="1528" spans="27:40" s="10" customFormat="1" x14ac:dyDescent="0.2">
      <c r="AA1528" s="48"/>
      <c r="AB1528" s="53"/>
      <c r="AN1528" s="48"/>
    </row>
    <row r="1529" spans="27:40" s="10" customFormat="1" x14ac:dyDescent="0.2">
      <c r="AA1529" s="48"/>
      <c r="AB1529" s="53"/>
      <c r="AN1529" s="48"/>
    </row>
    <row r="1530" spans="27:40" s="10" customFormat="1" x14ac:dyDescent="0.2">
      <c r="AA1530" s="48"/>
      <c r="AB1530" s="53"/>
      <c r="AN1530" s="48"/>
    </row>
    <row r="1531" spans="27:40" s="10" customFormat="1" x14ac:dyDescent="0.2">
      <c r="AA1531" s="48"/>
      <c r="AB1531" s="53"/>
      <c r="AN1531" s="48"/>
    </row>
    <row r="1532" spans="27:40" s="10" customFormat="1" x14ac:dyDescent="0.2">
      <c r="AA1532" s="48"/>
      <c r="AB1532" s="53"/>
      <c r="AN1532" s="48"/>
    </row>
    <row r="1533" spans="27:40" s="10" customFormat="1" x14ac:dyDescent="0.2">
      <c r="AA1533" s="48"/>
      <c r="AB1533" s="53"/>
      <c r="AN1533" s="48"/>
    </row>
    <row r="1534" spans="27:40" s="10" customFormat="1" x14ac:dyDescent="0.2">
      <c r="AA1534" s="48"/>
      <c r="AB1534" s="53"/>
      <c r="AN1534" s="48"/>
    </row>
    <row r="1535" spans="27:40" s="10" customFormat="1" x14ac:dyDescent="0.2">
      <c r="AA1535" s="48"/>
      <c r="AB1535" s="53"/>
      <c r="AN1535" s="48"/>
    </row>
    <row r="1536" spans="27:40" s="10" customFormat="1" x14ac:dyDescent="0.2">
      <c r="AA1536" s="48"/>
      <c r="AB1536" s="53"/>
      <c r="AN1536" s="48"/>
    </row>
    <row r="1537" spans="27:40" s="10" customFormat="1" x14ac:dyDescent="0.2">
      <c r="AA1537" s="48"/>
      <c r="AB1537" s="53"/>
      <c r="AN1537" s="48"/>
    </row>
    <row r="1538" spans="27:40" s="10" customFormat="1" x14ac:dyDescent="0.2">
      <c r="AA1538" s="48"/>
      <c r="AB1538" s="53"/>
      <c r="AN1538" s="48"/>
    </row>
    <row r="1539" spans="27:40" s="10" customFormat="1" x14ac:dyDescent="0.2">
      <c r="AA1539" s="48"/>
      <c r="AB1539" s="53"/>
      <c r="AN1539" s="48"/>
    </row>
    <row r="1540" spans="27:40" s="10" customFormat="1" x14ac:dyDescent="0.2">
      <c r="AA1540" s="48"/>
      <c r="AB1540" s="53"/>
      <c r="AN1540" s="48"/>
    </row>
    <row r="1541" spans="27:40" s="10" customFormat="1" x14ac:dyDescent="0.2">
      <c r="AA1541" s="48"/>
      <c r="AB1541" s="53"/>
      <c r="AN1541" s="48"/>
    </row>
    <row r="1542" spans="27:40" s="10" customFormat="1" x14ac:dyDescent="0.2">
      <c r="AA1542" s="48"/>
      <c r="AB1542" s="53"/>
      <c r="AN1542" s="48"/>
    </row>
    <row r="1543" spans="27:40" s="10" customFormat="1" x14ac:dyDescent="0.2">
      <c r="AA1543" s="48"/>
      <c r="AB1543" s="53"/>
      <c r="AN1543" s="48"/>
    </row>
    <row r="1544" spans="27:40" s="10" customFormat="1" x14ac:dyDescent="0.2">
      <c r="AA1544" s="48"/>
      <c r="AB1544" s="53"/>
      <c r="AN1544" s="48"/>
    </row>
    <row r="1545" spans="27:40" s="10" customFormat="1" x14ac:dyDescent="0.2">
      <c r="AA1545" s="48"/>
      <c r="AB1545" s="53"/>
      <c r="AN1545" s="48"/>
    </row>
    <row r="1546" spans="27:40" s="10" customFormat="1" x14ac:dyDescent="0.2">
      <c r="AA1546" s="48"/>
      <c r="AB1546" s="53"/>
      <c r="AN1546" s="48"/>
    </row>
    <row r="1547" spans="27:40" s="10" customFormat="1" x14ac:dyDescent="0.2">
      <c r="AA1547" s="48"/>
      <c r="AB1547" s="53"/>
      <c r="AN1547" s="48"/>
    </row>
    <row r="1548" spans="27:40" s="10" customFormat="1" x14ac:dyDescent="0.2">
      <c r="AA1548" s="48"/>
      <c r="AB1548" s="53"/>
      <c r="AN1548" s="48"/>
    </row>
    <row r="1549" spans="27:40" s="10" customFormat="1" x14ac:dyDescent="0.2">
      <c r="AA1549" s="48"/>
      <c r="AB1549" s="53"/>
      <c r="AN1549" s="48"/>
    </row>
    <row r="1550" spans="27:40" s="10" customFormat="1" x14ac:dyDescent="0.2">
      <c r="AA1550" s="48"/>
      <c r="AB1550" s="53"/>
      <c r="AN1550" s="48"/>
    </row>
    <row r="1551" spans="27:40" s="10" customFormat="1" x14ac:dyDescent="0.2">
      <c r="AA1551" s="48"/>
      <c r="AB1551" s="53"/>
      <c r="AN1551" s="48"/>
    </row>
    <row r="1552" spans="27:40" s="10" customFormat="1" x14ac:dyDescent="0.2">
      <c r="AA1552" s="48"/>
      <c r="AB1552" s="53"/>
      <c r="AN1552" s="48"/>
    </row>
    <row r="1553" spans="27:40" s="10" customFormat="1" x14ac:dyDescent="0.2">
      <c r="AA1553" s="48"/>
      <c r="AB1553" s="53"/>
      <c r="AN1553" s="48"/>
    </row>
    <row r="1554" spans="27:40" s="10" customFormat="1" x14ac:dyDescent="0.2">
      <c r="AA1554" s="48"/>
      <c r="AB1554" s="53"/>
      <c r="AN1554" s="48"/>
    </row>
    <row r="1555" spans="27:40" s="10" customFormat="1" x14ac:dyDescent="0.2">
      <c r="AA1555" s="48"/>
      <c r="AB1555" s="53"/>
      <c r="AN1555" s="48"/>
    </row>
    <row r="1556" spans="27:40" s="10" customFormat="1" x14ac:dyDescent="0.2">
      <c r="AA1556" s="48"/>
      <c r="AB1556" s="53"/>
      <c r="AN1556" s="48"/>
    </row>
    <row r="1557" spans="27:40" s="10" customFormat="1" x14ac:dyDescent="0.2">
      <c r="AA1557" s="48"/>
      <c r="AB1557" s="53"/>
      <c r="AN1557" s="48"/>
    </row>
    <row r="1558" spans="27:40" s="10" customFormat="1" x14ac:dyDescent="0.2">
      <c r="AA1558" s="48"/>
      <c r="AB1558" s="53"/>
      <c r="AN1558" s="48"/>
    </row>
    <row r="1559" spans="27:40" s="10" customFormat="1" x14ac:dyDescent="0.2">
      <c r="AA1559" s="48"/>
      <c r="AB1559" s="53"/>
      <c r="AN1559" s="48"/>
    </row>
    <row r="1560" spans="27:40" s="10" customFormat="1" x14ac:dyDescent="0.2">
      <c r="AA1560" s="48"/>
      <c r="AB1560" s="53"/>
      <c r="AN1560" s="48"/>
    </row>
    <row r="1561" spans="27:40" s="10" customFormat="1" x14ac:dyDescent="0.2">
      <c r="AA1561" s="48"/>
      <c r="AB1561" s="53"/>
      <c r="AN1561" s="48"/>
    </row>
    <row r="1562" spans="27:40" s="10" customFormat="1" x14ac:dyDescent="0.2">
      <c r="AA1562" s="48"/>
      <c r="AB1562" s="53"/>
      <c r="AN1562" s="48"/>
    </row>
    <row r="1563" spans="27:40" s="10" customFormat="1" x14ac:dyDescent="0.2">
      <c r="AA1563" s="48"/>
      <c r="AB1563" s="53"/>
      <c r="AN1563" s="48"/>
    </row>
    <row r="1564" spans="27:40" s="10" customFormat="1" x14ac:dyDescent="0.2">
      <c r="AA1564" s="48"/>
      <c r="AB1564" s="53"/>
      <c r="AN1564" s="48"/>
    </row>
    <row r="1565" spans="27:40" s="10" customFormat="1" x14ac:dyDescent="0.2">
      <c r="AA1565" s="48"/>
      <c r="AB1565" s="53"/>
      <c r="AN1565" s="48"/>
    </row>
    <row r="1566" spans="27:40" s="10" customFormat="1" x14ac:dyDescent="0.2">
      <c r="AA1566" s="48"/>
      <c r="AB1566" s="53"/>
      <c r="AN1566" s="48"/>
    </row>
    <row r="1567" spans="27:40" s="10" customFormat="1" x14ac:dyDescent="0.2">
      <c r="AA1567" s="48"/>
      <c r="AB1567" s="53"/>
      <c r="AN1567" s="48"/>
    </row>
    <row r="1568" spans="27:40" s="10" customFormat="1" x14ac:dyDescent="0.2">
      <c r="AA1568" s="48"/>
      <c r="AB1568" s="53"/>
      <c r="AN1568" s="48"/>
    </row>
    <row r="1569" spans="27:40" s="10" customFormat="1" x14ac:dyDescent="0.2">
      <c r="AA1569" s="48"/>
      <c r="AB1569" s="53"/>
      <c r="AN1569" s="48"/>
    </row>
    <row r="1570" spans="27:40" s="10" customFormat="1" x14ac:dyDescent="0.2">
      <c r="AA1570" s="48"/>
      <c r="AB1570" s="53"/>
      <c r="AN1570" s="48"/>
    </row>
    <row r="1571" spans="27:40" s="10" customFormat="1" x14ac:dyDescent="0.2">
      <c r="AA1571" s="48"/>
      <c r="AB1571" s="53"/>
      <c r="AN1571" s="48"/>
    </row>
    <row r="1572" spans="27:40" s="10" customFormat="1" x14ac:dyDescent="0.2">
      <c r="AA1572" s="48"/>
      <c r="AB1572" s="53"/>
      <c r="AN1572" s="48"/>
    </row>
    <row r="1573" spans="27:40" s="10" customFormat="1" x14ac:dyDescent="0.2">
      <c r="AA1573" s="48"/>
      <c r="AB1573" s="53"/>
      <c r="AN1573" s="48"/>
    </row>
    <row r="1574" spans="27:40" s="10" customFormat="1" x14ac:dyDescent="0.2">
      <c r="AA1574" s="48"/>
      <c r="AB1574" s="53"/>
      <c r="AN1574" s="48"/>
    </row>
    <row r="1575" spans="27:40" s="10" customFormat="1" x14ac:dyDescent="0.2">
      <c r="AA1575" s="48"/>
      <c r="AB1575" s="53"/>
      <c r="AN1575" s="48"/>
    </row>
    <row r="1576" spans="27:40" s="10" customFormat="1" x14ac:dyDescent="0.2">
      <c r="AA1576" s="48"/>
      <c r="AB1576" s="53"/>
      <c r="AN1576" s="48"/>
    </row>
    <row r="1577" spans="27:40" s="10" customFormat="1" x14ac:dyDescent="0.2">
      <c r="AA1577" s="48"/>
      <c r="AB1577" s="53"/>
      <c r="AN1577" s="48"/>
    </row>
    <row r="1578" spans="27:40" s="10" customFormat="1" x14ac:dyDescent="0.2">
      <c r="AA1578" s="48"/>
      <c r="AB1578" s="53"/>
      <c r="AN1578" s="48"/>
    </row>
    <row r="1579" spans="27:40" s="10" customFormat="1" x14ac:dyDescent="0.2">
      <c r="AA1579" s="48"/>
      <c r="AB1579" s="53"/>
      <c r="AN1579" s="48"/>
    </row>
    <row r="1580" spans="27:40" s="10" customFormat="1" x14ac:dyDescent="0.2">
      <c r="AA1580" s="48"/>
      <c r="AB1580" s="53"/>
      <c r="AN1580" s="48"/>
    </row>
    <row r="1581" spans="27:40" s="10" customFormat="1" x14ac:dyDescent="0.2">
      <c r="AA1581" s="48"/>
      <c r="AB1581" s="53"/>
      <c r="AN1581" s="48"/>
    </row>
    <row r="1582" spans="27:40" s="10" customFormat="1" x14ac:dyDescent="0.2">
      <c r="AA1582" s="48"/>
      <c r="AB1582" s="53"/>
      <c r="AN1582" s="48"/>
    </row>
    <row r="1583" spans="27:40" s="10" customFormat="1" x14ac:dyDescent="0.2">
      <c r="AA1583" s="48"/>
      <c r="AB1583" s="53"/>
      <c r="AN1583" s="48"/>
    </row>
    <row r="1584" spans="27:40" s="10" customFormat="1" x14ac:dyDescent="0.2">
      <c r="AA1584" s="48"/>
      <c r="AB1584" s="53"/>
      <c r="AN1584" s="48"/>
    </row>
    <row r="1585" spans="27:40" s="10" customFormat="1" x14ac:dyDescent="0.2">
      <c r="AA1585" s="48"/>
      <c r="AB1585" s="53"/>
      <c r="AN1585" s="48"/>
    </row>
    <row r="1586" spans="27:40" s="10" customFormat="1" x14ac:dyDescent="0.2">
      <c r="AA1586" s="48"/>
      <c r="AB1586" s="53"/>
      <c r="AN1586" s="48"/>
    </row>
    <row r="1587" spans="27:40" s="10" customFormat="1" x14ac:dyDescent="0.2">
      <c r="AA1587" s="48"/>
      <c r="AB1587" s="53"/>
      <c r="AN1587" s="48"/>
    </row>
    <row r="1588" spans="27:40" s="10" customFormat="1" x14ac:dyDescent="0.2">
      <c r="AA1588" s="48"/>
      <c r="AB1588" s="53"/>
      <c r="AN1588" s="48"/>
    </row>
    <row r="1589" spans="27:40" s="10" customFormat="1" x14ac:dyDescent="0.2">
      <c r="AA1589" s="48"/>
      <c r="AB1589" s="53"/>
      <c r="AN1589" s="48"/>
    </row>
    <row r="1590" spans="27:40" s="10" customFormat="1" x14ac:dyDescent="0.2">
      <c r="AA1590" s="48"/>
      <c r="AB1590" s="53"/>
      <c r="AN1590" s="48"/>
    </row>
    <row r="1591" spans="27:40" s="10" customFormat="1" x14ac:dyDescent="0.2">
      <c r="AA1591" s="48"/>
      <c r="AB1591" s="53"/>
      <c r="AN1591" s="48"/>
    </row>
    <row r="1592" spans="27:40" s="10" customFormat="1" x14ac:dyDescent="0.2">
      <c r="AA1592" s="48"/>
      <c r="AB1592" s="53"/>
      <c r="AN1592" s="48"/>
    </row>
    <row r="1593" spans="27:40" s="10" customFormat="1" x14ac:dyDescent="0.2">
      <c r="AA1593" s="48"/>
      <c r="AB1593" s="53"/>
      <c r="AN1593" s="48"/>
    </row>
    <row r="1594" spans="27:40" s="10" customFormat="1" x14ac:dyDescent="0.2">
      <c r="AA1594" s="48"/>
      <c r="AB1594" s="53"/>
      <c r="AN1594" s="48"/>
    </row>
    <row r="1595" spans="27:40" s="10" customFormat="1" x14ac:dyDescent="0.2">
      <c r="AA1595" s="48"/>
      <c r="AB1595" s="53"/>
      <c r="AN1595" s="48"/>
    </row>
    <row r="1596" spans="27:40" s="10" customFormat="1" x14ac:dyDescent="0.2">
      <c r="AA1596" s="48"/>
      <c r="AB1596" s="53"/>
      <c r="AN1596" s="48"/>
    </row>
    <row r="1597" spans="27:40" s="10" customFormat="1" x14ac:dyDescent="0.2">
      <c r="AA1597" s="48"/>
      <c r="AB1597" s="53"/>
      <c r="AN1597" s="48"/>
    </row>
    <row r="1598" spans="27:40" s="10" customFormat="1" x14ac:dyDescent="0.2">
      <c r="AA1598" s="48"/>
      <c r="AB1598" s="53"/>
      <c r="AN1598" s="48"/>
    </row>
    <row r="1599" spans="27:40" s="10" customFormat="1" x14ac:dyDescent="0.2">
      <c r="AA1599" s="48"/>
      <c r="AB1599" s="53"/>
      <c r="AN1599" s="48"/>
    </row>
    <row r="1600" spans="27:40" s="10" customFormat="1" x14ac:dyDescent="0.2">
      <c r="AA1600" s="48"/>
      <c r="AB1600" s="53"/>
      <c r="AN1600" s="48"/>
    </row>
    <row r="1601" spans="27:40" s="10" customFormat="1" x14ac:dyDescent="0.2">
      <c r="AA1601" s="48"/>
      <c r="AB1601" s="53"/>
      <c r="AN1601" s="48"/>
    </row>
    <row r="1602" spans="27:40" s="10" customFormat="1" x14ac:dyDescent="0.2">
      <c r="AA1602" s="48"/>
      <c r="AB1602" s="53"/>
      <c r="AN1602" s="48"/>
    </row>
    <row r="1603" spans="27:40" s="10" customFormat="1" x14ac:dyDescent="0.2">
      <c r="AA1603" s="48"/>
      <c r="AB1603" s="53"/>
      <c r="AN1603" s="48"/>
    </row>
    <row r="1604" spans="27:40" s="10" customFormat="1" x14ac:dyDescent="0.2">
      <c r="AA1604" s="48"/>
      <c r="AB1604" s="53"/>
      <c r="AN1604" s="48"/>
    </row>
    <row r="1605" spans="27:40" s="10" customFormat="1" x14ac:dyDescent="0.2">
      <c r="AA1605" s="48"/>
      <c r="AB1605" s="53"/>
      <c r="AN1605" s="48"/>
    </row>
    <row r="1606" spans="27:40" s="10" customFormat="1" x14ac:dyDescent="0.2">
      <c r="AA1606" s="48"/>
      <c r="AB1606" s="53"/>
      <c r="AN1606" s="48"/>
    </row>
    <row r="1607" spans="27:40" s="10" customFormat="1" x14ac:dyDescent="0.2">
      <c r="AA1607" s="48"/>
      <c r="AB1607" s="53"/>
      <c r="AN1607" s="48"/>
    </row>
    <row r="1608" spans="27:40" s="10" customFormat="1" x14ac:dyDescent="0.2">
      <c r="AA1608" s="48"/>
      <c r="AB1608" s="53"/>
      <c r="AN1608" s="48"/>
    </row>
    <row r="1609" spans="27:40" s="10" customFormat="1" x14ac:dyDescent="0.2">
      <c r="AA1609" s="48"/>
      <c r="AB1609" s="53"/>
      <c r="AN1609" s="48"/>
    </row>
    <row r="1610" spans="27:40" s="10" customFormat="1" x14ac:dyDescent="0.2">
      <c r="AA1610" s="48"/>
      <c r="AB1610" s="53"/>
      <c r="AN1610" s="48"/>
    </row>
    <row r="1611" spans="27:40" s="10" customFormat="1" x14ac:dyDescent="0.2">
      <c r="AA1611" s="48"/>
      <c r="AB1611" s="53"/>
      <c r="AN1611" s="48"/>
    </row>
    <row r="1612" spans="27:40" s="10" customFormat="1" x14ac:dyDescent="0.2">
      <c r="AA1612" s="48"/>
      <c r="AB1612" s="53"/>
      <c r="AN1612" s="48"/>
    </row>
    <row r="1613" spans="27:40" s="10" customFormat="1" x14ac:dyDescent="0.2">
      <c r="AA1613" s="48"/>
      <c r="AB1613" s="53"/>
      <c r="AN1613" s="48"/>
    </row>
    <row r="1614" spans="27:40" s="10" customFormat="1" x14ac:dyDescent="0.2">
      <c r="AA1614" s="48"/>
      <c r="AB1614" s="53"/>
      <c r="AN1614" s="48"/>
    </row>
    <row r="1615" spans="27:40" s="10" customFormat="1" x14ac:dyDescent="0.2">
      <c r="AA1615" s="48"/>
      <c r="AB1615" s="53"/>
      <c r="AN1615" s="48"/>
    </row>
    <row r="1616" spans="27:40" s="10" customFormat="1" x14ac:dyDescent="0.2">
      <c r="AA1616" s="48"/>
      <c r="AB1616" s="53"/>
      <c r="AN1616" s="48"/>
    </row>
    <row r="1617" spans="27:40" s="10" customFormat="1" x14ac:dyDescent="0.2">
      <c r="AA1617" s="48"/>
      <c r="AB1617" s="53"/>
      <c r="AN1617" s="48"/>
    </row>
    <row r="1618" spans="27:40" s="10" customFormat="1" x14ac:dyDescent="0.2">
      <c r="AA1618" s="48"/>
      <c r="AB1618" s="53"/>
      <c r="AN1618" s="48"/>
    </row>
    <row r="1619" spans="27:40" s="10" customFormat="1" x14ac:dyDescent="0.2">
      <c r="AA1619" s="48"/>
      <c r="AB1619" s="53"/>
      <c r="AN1619" s="48"/>
    </row>
    <row r="1620" spans="27:40" s="10" customFormat="1" x14ac:dyDescent="0.2">
      <c r="AA1620" s="48"/>
      <c r="AB1620" s="53"/>
      <c r="AN1620" s="48"/>
    </row>
    <row r="1621" spans="27:40" s="10" customFormat="1" x14ac:dyDescent="0.2">
      <c r="AA1621" s="48"/>
      <c r="AB1621" s="53"/>
      <c r="AN1621" s="48"/>
    </row>
    <row r="1622" spans="27:40" s="10" customFormat="1" x14ac:dyDescent="0.2">
      <c r="AA1622" s="48"/>
      <c r="AB1622" s="53"/>
      <c r="AN1622" s="48"/>
    </row>
    <row r="1623" spans="27:40" s="10" customFormat="1" x14ac:dyDescent="0.2">
      <c r="AA1623" s="48"/>
      <c r="AB1623" s="53"/>
      <c r="AN1623" s="48"/>
    </row>
    <row r="1624" spans="27:40" s="10" customFormat="1" x14ac:dyDescent="0.2">
      <c r="AA1624" s="48"/>
      <c r="AB1624" s="53"/>
      <c r="AN1624" s="48"/>
    </row>
    <row r="1625" spans="27:40" s="10" customFormat="1" x14ac:dyDescent="0.2">
      <c r="AA1625" s="48"/>
      <c r="AB1625" s="53"/>
      <c r="AN1625" s="48"/>
    </row>
    <row r="1626" spans="27:40" s="10" customFormat="1" x14ac:dyDescent="0.2">
      <c r="AA1626" s="48"/>
      <c r="AB1626" s="53"/>
      <c r="AN1626" s="48"/>
    </row>
    <row r="1627" spans="27:40" s="10" customFormat="1" x14ac:dyDescent="0.2">
      <c r="AA1627" s="48"/>
      <c r="AB1627" s="53"/>
      <c r="AN1627" s="48"/>
    </row>
    <row r="1628" spans="27:40" s="10" customFormat="1" x14ac:dyDescent="0.2">
      <c r="AA1628" s="48"/>
      <c r="AB1628" s="53"/>
      <c r="AN1628" s="48"/>
    </row>
    <row r="1629" spans="27:40" s="10" customFormat="1" x14ac:dyDescent="0.2">
      <c r="AA1629" s="48"/>
      <c r="AB1629" s="53"/>
      <c r="AN1629" s="48"/>
    </row>
    <row r="1630" spans="27:40" s="10" customFormat="1" x14ac:dyDescent="0.2">
      <c r="AA1630" s="48"/>
      <c r="AB1630" s="53"/>
      <c r="AN1630" s="48"/>
    </row>
    <row r="1631" spans="27:40" s="10" customFormat="1" x14ac:dyDescent="0.2">
      <c r="AA1631" s="48"/>
      <c r="AB1631" s="53"/>
      <c r="AN1631" s="48"/>
    </row>
    <row r="1632" spans="27:40" s="10" customFormat="1" x14ac:dyDescent="0.2">
      <c r="AA1632" s="48"/>
      <c r="AB1632" s="53"/>
      <c r="AN1632" s="48"/>
    </row>
    <row r="1633" spans="27:40" s="10" customFormat="1" x14ac:dyDescent="0.2">
      <c r="AA1633" s="48"/>
      <c r="AB1633" s="53"/>
      <c r="AN1633" s="48"/>
    </row>
    <row r="1634" spans="27:40" s="10" customFormat="1" x14ac:dyDescent="0.2">
      <c r="AA1634" s="48"/>
      <c r="AB1634" s="53"/>
      <c r="AN1634" s="48"/>
    </row>
    <row r="1635" spans="27:40" s="10" customFormat="1" x14ac:dyDescent="0.2">
      <c r="AA1635" s="48"/>
      <c r="AB1635" s="53"/>
      <c r="AN1635" s="48"/>
    </row>
    <row r="1636" spans="27:40" s="10" customFormat="1" x14ac:dyDescent="0.2">
      <c r="AA1636" s="48"/>
      <c r="AB1636" s="53"/>
      <c r="AN1636" s="48"/>
    </row>
    <row r="1637" spans="27:40" s="10" customFormat="1" x14ac:dyDescent="0.2">
      <c r="AA1637" s="48"/>
      <c r="AB1637" s="53"/>
      <c r="AN1637" s="48"/>
    </row>
    <row r="1638" spans="27:40" s="10" customFormat="1" x14ac:dyDescent="0.2">
      <c r="AA1638" s="48"/>
      <c r="AB1638" s="53"/>
      <c r="AN1638" s="48"/>
    </row>
    <row r="1639" spans="27:40" s="10" customFormat="1" x14ac:dyDescent="0.2">
      <c r="AA1639" s="48"/>
      <c r="AB1639" s="53"/>
      <c r="AN1639" s="48"/>
    </row>
    <row r="1640" spans="27:40" s="10" customFormat="1" x14ac:dyDescent="0.2">
      <c r="AA1640" s="48"/>
      <c r="AB1640" s="53"/>
      <c r="AN1640" s="48"/>
    </row>
    <row r="1641" spans="27:40" s="10" customFormat="1" x14ac:dyDescent="0.2">
      <c r="AA1641" s="48"/>
      <c r="AB1641" s="53"/>
      <c r="AN1641" s="48"/>
    </row>
    <row r="1642" spans="27:40" s="10" customFormat="1" x14ac:dyDescent="0.2">
      <c r="AA1642" s="48"/>
      <c r="AB1642" s="53"/>
      <c r="AN1642" s="48"/>
    </row>
    <row r="1643" spans="27:40" s="10" customFormat="1" x14ac:dyDescent="0.2">
      <c r="AA1643" s="48"/>
      <c r="AB1643" s="53"/>
      <c r="AN1643" s="48"/>
    </row>
    <row r="1644" spans="27:40" s="10" customFormat="1" x14ac:dyDescent="0.2">
      <c r="AA1644" s="48"/>
      <c r="AB1644" s="53"/>
      <c r="AN1644" s="48"/>
    </row>
    <row r="1645" spans="27:40" s="10" customFormat="1" x14ac:dyDescent="0.2">
      <c r="AA1645" s="48"/>
      <c r="AB1645" s="53"/>
      <c r="AN1645" s="48"/>
    </row>
    <row r="1646" spans="27:40" s="10" customFormat="1" x14ac:dyDescent="0.2">
      <c r="AA1646" s="48"/>
      <c r="AB1646" s="53"/>
      <c r="AN1646" s="48"/>
    </row>
    <row r="1647" spans="27:40" s="10" customFormat="1" x14ac:dyDescent="0.2">
      <c r="AA1647" s="48"/>
      <c r="AB1647" s="53"/>
      <c r="AN1647" s="48"/>
    </row>
    <row r="1648" spans="27:40" s="10" customFormat="1" x14ac:dyDescent="0.2">
      <c r="AA1648" s="48"/>
      <c r="AB1648" s="53"/>
      <c r="AN1648" s="48"/>
    </row>
    <row r="1649" spans="27:40" s="10" customFormat="1" x14ac:dyDescent="0.2">
      <c r="AA1649" s="48"/>
      <c r="AB1649" s="53"/>
      <c r="AN1649" s="48"/>
    </row>
    <row r="1650" spans="27:40" s="10" customFormat="1" x14ac:dyDescent="0.2">
      <c r="AA1650" s="48"/>
      <c r="AB1650" s="53"/>
      <c r="AN1650" s="48"/>
    </row>
    <row r="1651" spans="27:40" s="10" customFormat="1" x14ac:dyDescent="0.2">
      <c r="AA1651" s="48"/>
      <c r="AB1651" s="53"/>
      <c r="AN1651" s="48"/>
    </row>
    <row r="1652" spans="27:40" s="10" customFormat="1" x14ac:dyDescent="0.2">
      <c r="AA1652" s="48"/>
      <c r="AB1652" s="53"/>
      <c r="AN1652" s="48"/>
    </row>
    <row r="1653" spans="27:40" s="10" customFormat="1" x14ac:dyDescent="0.2">
      <c r="AA1653" s="48"/>
      <c r="AB1653" s="53"/>
      <c r="AN1653" s="48"/>
    </row>
    <row r="1654" spans="27:40" s="10" customFormat="1" x14ac:dyDescent="0.2">
      <c r="AA1654" s="48"/>
      <c r="AB1654" s="53"/>
      <c r="AN1654" s="48"/>
    </row>
    <row r="1655" spans="27:40" s="10" customFormat="1" x14ac:dyDescent="0.2">
      <c r="AA1655" s="48"/>
      <c r="AB1655" s="53"/>
      <c r="AN1655" s="48"/>
    </row>
    <row r="1656" spans="27:40" s="10" customFormat="1" x14ac:dyDescent="0.2">
      <c r="AA1656" s="48"/>
      <c r="AB1656" s="53"/>
      <c r="AN1656" s="48"/>
    </row>
    <row r="1657" spans="27:40" s="10" customFormat="1" x14ac:dyDescent="0.2">
      <c r="AA1657" s="48"/>
      <c r="AB1657" s="53"/>
      <c r="AN1657" s="48"/>
    </row>
    <row r="1658" spans="27:40" s="10" customFormat="1" x14ac:dyDescent="0.2">
      <c r="AA1658" s="48"/>
      <c r="AB1658" s="53"/>
      <c r="AN1658" s="48"/>
    </row>
    <row r="1659" spans="27:40" s="10" customFormat="1" x14ac:dyDescent="0.2">
      <c r="AA1659" s="48"/>
      <c r="AB1659" s="53"/>
      <c r="AN1659" s="48"/>
    </row>
    <row r="1660" spans="27:40" s="10" customFormat="1" x14ac:dyDescent="0.2">
      <c r="AA1660" s="48"/>
      <c r="AB1660" s="53"/>
      <c r="AN1660" s="48"/>
    </row>
    <row r="1661" spans="27:40" s="10" customFormat="1" x14ac:dyDescent="0.2">
      <c r="AA1661" s="48"/>
      <c r="AB1661" s="53"/>
      <c r="AN1661" s="48"/>
    </row>
    <row r="1662" spans="27:40" s="10" customFormat="1" x14ac:dyDescent="0.2">
      <c r="AA1662" s="48"/>
      <c r="AB1662" s="53"/>
      <c r="AN1662" s="48"/>
    </row>
    <row r="1663" spans="27:40" s="10" customFormat="1" x14ac:dyDescent="0.2">
      <c r="AA1663" s="48"/>
      <c r="AB1663" s="53"/>
      <c r="AN1663" s="48"/>
    </row>
    <row r="1664" spans="27:40" s="10" customFormat="1" x14ac:dyDescent="0.2">
      <c r="AA1664" s="48"/>
      <c r="AB1664" s="53"/>
      <c r="AN1664" s="48"/>
    </row>
    <row r="1665" spans="27:40" s="10" customFormat="1" x14ac:dyDescent="0.2">
      <c r="AA1665" s="48"/>
      <c r="AB1665" s="53"/>
      <c r="AN1665" s="48"/>
    </row>
    <row r="1666" spans="27:40" s="10" customFormat="1" x14ac:dyDescent="0.2">
      <c r="AA1666" s="48"/>
      <c r="AB1666" s="53"/>
      <c r="AN1666" s="48"/>
    </row>
    <row r="1667" spans="27:40" s="10" customFormat="1" x14ac:dyDescent="0.2">
      <c r="AA1667" s="48"/>
      <c r="AB1667" s="53"/>
      <c r="AN1667" s="48"/>
    </row>
    <row r="1668" spans="27:40" s="10" customFormat="1" x14ac:dyDescent="0.2">
      <c r="AA1668" s="48"/>
      <c r="AB1668" s="53"/>
      <c r="AN1668" s="48"/>
    </row>
    <row r="1669" spans="27:40" s="10" customFormat="1" x14ac:dyDescent="0.2">
      <c r="AA1669" s="48"/>
      <c r="AB1669" s="53"/>
      <c r="AN1669" s="48"/>
    </row>
    <row r="1670" spans="27:40" s="10" customFormat="1" x14ac:dyDescent="0.2">
      <c r="AA1670" s="48"/>
      <c r="AB1670" s="53"/>
      <c r="AN1670" s="48"/>
    </row>
    <row r="1671" spans="27:40" s="10" customFormat="1" x14ac:dyDescent="0.2">
      <c r="AA1671" s="48"/>
      <c r="AB1671" s="53"/>
      <c r="AN1671" s="48"/>
    </row>
    <row r="1672" spans="27:40" s="10" customFormat="1" x14ac:dyDescent="0.2">
      <c r="AA1672" s="48"/>
      <c r="AB1672" s="53"/>
      <c r="AN1672" s="48"/>
    </row>
    <row r="1673" spans="27:40" s="10" customFormat="1" x14ac:dyDescent="0.2">
      <c r="AA1673" s="48"/>
      <c r="AB1673" s="53"/>
      <c r="AN1673" s="48"/>
    </row>
    <row r="1674" spans="27:40" s="10" customFormat="1" x14ac:dyDescent="0.2">
      <c r="AA1674" s="48"/>
      <c r="AB1674" s="53"/>
      <c r="AN1674" s="48"/>
    </row>
    <row r="1675" spans="27:40" s="10" customFormat="1" x14ac:dyDescent="0.2">
      <c r="AA1675" s="48"/>
      <c r="AB1675" s="53"/>
      <c r="AN1675" s="48"/>
    </row>
    <row r="1676" spans="27:40" s="10" customFormat="1" x14ac:dyDescent="0.2">
      <c r="AA1676" s="48"/>
      <c r="AB1676" s="53"/>
      <c r="AN1676" s="48"/>
    </row>
    <row r="1677" spans="27:40" s="10" customFormat="1" x14ac:dyDescent="0.2">
      <c r="AA1677" s="48"/>
      <c r="AB1677" s="53"/>
      <c r="AN1677" s="48"/>
    </row>
    <row r="1678" spans="27:40" s="10" customFormat="1" x14ac:dyDescent="0.2">
      <c r="AA1678" s="48"/>
      <c r="AB1678" s="53"/>
      <c r="AN1678" s="48"/>
    </row>
    <row r="1679" spans="27:40" s="10" customFormat="1" x14ac:dyDescent="0.2">
      <c r="AA1679" s="48"/>
      <c r="AB1679" s="53"/>
      <c r="AN1679" s="48"/>
    </row>
    <row r="1680" spans="27:40" s="10" customFormat="1" x14ac:dyDescent="0.2">
      <c r="AA1680" s="48"/>
      <c r="AB1680" s="53"/>
      <c r="AN1680" s="48"/>
    </row>
    <row r="1681" spans="27:40" s="10" customFormat="1" x14ac:dyDescent="0.2">
      <c r="AA1681" s="48"/>
      <c r="AB1681" s="53"/>
      <c r="AN1681" s="48"/>
    </row>
    <row r="1682" spans="27:40" s="10" customFormat="1" x14ac:dyDescent="0.2">
      <c r="AA1682" s="48"/>
      <c r="AB1682" s="53"/>
      <c r="AN1682" s="48"/>
    </row>
    <row r="1683" spans="27:40" s="10" customFormat="1" x14ac:dyDescent="0.2">
      <c r="AA1683" s="48"/>
      <c r="AB1683" s="53"/>
      <c r="AN1683" s="48"/>
    </row>
    <row r="1684" spans="27:40" s="10" customFormat="1" x14ac:dyDescent="0.2">
      <c r="AA1684" s="48"/>
      <c r="AB1684" s="53"/>
      <c r="AN1684" s="48"/>
    </row>
    <row r="1685" spans="27:40" s="10" customFormat="1" x14ac:dyDescent="0.2">
      <c r="AA1685" s="48"/>
      <c r="AB1685" s="53"/>
      <c r="AN1685" s="48"/>
    </row>
    <row r="1686" spans="27:40" s="10" customFormat="1" x14ac:dyDescent="0.2">
      <c r="AA1686" s="48"/>
      <c r="AB1686" s="53"/>
      <c r="AN1686" s="48"/>
    </row>
    <row r="1687" spans="27:40" s="10" customFormat="1" x14ac:dyDescent="0.2">
      <c r="AA1687" s="48"/>
      <c r="AB1687" s="53"/>
      <c r="AN1687" s="48"/>
    </row>
    <row r="1688" spans="27:40" s="10" customFormat="1" x14ac:dyDescent="0.2">
      <c r="AA1688" s="48"/>
      <c r="AB1688" s="53"/>
      <c r="AN1688" s="48"/>
    </row>
    <row r="1689" spans="27:40" s="10" customFormat="1" x14ac:dyDescent="0.2">
      <c r="AA1689" s="48"/>
      <c r="AB1689" s="53"/>
      <c r="AN1689" s="48"/>
    </row>
    <row r="1690" spans="27:40" s="10" customFormat="1" x14ac:dyDescent="0.2">
      <c r="AA1690" s="48"/>
      <c r="AB1690" s="53"/>
      <c r="AN1690" s="48"/>
    </row>
    <row r="1691" spans="27:40" s="10" customFormat="1" x14ac:dyDescent="0.2">
      <c r="AA1691" s="48"/>
      <c r="AB1691" s="53"/>
      <c r="AN1691" s="48"/>
    </row>
    <row r="1692" spans="27:40" s="10" customFormat="1" x14ac:dyDescent="0.2">
      <c r="AA1692" s="48"/>
      <c r="AB1692" s="53"/>
      <c r="AN1692" s="48"/>
    </row>
    <row r="1693" spans="27:40" s="10" customFormat="1" x14ac:dyDescent="0.2">
      <c r="AA1693" s="48"/>
      <c r="AB1693" s="53"/>
      <c r="AN1693" s="48"/>
    </row>
    <row r="1694" spans="27:40" s="10" customFormat="1" x14ac:dyDescent="0.2">
      <c r="AA1694" s="48"/>
      <c r="AB1694" s="53"/>
      <c r="AN1694" s="48"/>
    </row>
    <row r="1695" spans="27:40" s="10" customFormat="1" x14ac:dyDescent="0.2">
      <c r="AA1695" s="48"/>
      <c r="AB1695" s="53"/>
      <c r="AN1695" s="48"/>
    </row>
    <row r="1696" spans="27:40" s="10" customFormat="1" x14ac:dyDescent="0.2">
      <c r="AA1696" s="48"/>
      <c r="AB1696" s="53"/>
      <c r="AN1696" s="48"/>
    </row>
    <row r="1697" spans="27:40" s="10" customFormat="1" x14ac:dyDescent="0.2">
      <c r="AA1697" s="48"/>
      <c r="AB1697" s="53"/>
      <c r="AN1697" s="48"/>
    </row>
    <row r="1698" spans="27:40" s="10" customFormat="1" x14ac:dyDescent="0.2">
      <c r="AA1698" s="48"/>
      <c r="AB1698" s="53"/>
      <c r="AN1698" s="48"/>
    </row>
    <row r="1699" spans="27:40" s="10" customFormat="1" x14ac:dyDescent="0.2">
      <c r="AA1699" s="48"/>
      <c r="AB1699" s="53"/>
      <c r="AN1699" s="48"/>
    </row>
    <row r="1700" spans="27:40" s="10" customFormat="1" x14ac:dyDescent="0.2">
      <c r="AA1700" s="48"/>
      <c r="AB1700" s="53"/>
      <c r="AN1700" s="48"/>
    </row>
    <row r="1701" spans="27:40" s="10" customFormat="1" x14ac:dyDescent="0.2">
      <c r="AA1701" s="48"/>
      <c r="AB1701" s="53"/>
      <c r="AN1701" s="48"/>
    </row>
    <row r="1702" spans="27:40" s="10" customFormat="1" x14ac:dyDescent="0.2">
      <c r="AA1702" s="48"/>
      <c r="AB1702" s="53"/>
      <c r="AN1702" s="48"/>
    </row>
    <row r="1703" spans="27:40" s="10" customFormat="1" x14ac:dyDescent="0.2">
      <c r="AA1703" s="48"/>
      <c r="AB1703" s="53"/>
      <c r="AN1703" s="48"/>
    </row>
    <row r="1704" spans="27:40" s="10" customFormat="1" x14ac:dyDescent="0.2">
      <c r="AA1704" s="48"/>
      <c r="AB1704" s="53"/>
      <c r="AN1704" s="48"/>
    </row>
    <row r="1705" spans="27:40" s="10" customFormat="1" x14ac:dyDescent="0.2">
      <c r="AA1705" s="48"/>
      <c r="AB1705" s="53"/>
      <c r="AN1705" s="48"/>
    </row>
    <row r="1706" spans="27:40" s="10" customFormat="1" x14ac:dyDescent="0.2">
      <c r="AA1706" s="48"/>
      <c r="AB1706" s="53"/>
      <c r="AN1706" s="48"/>
    </row>
    <row r="1707" spans="27:40" s="10" customFormat="1" x14ac:dyDescent="0.2">
      <c r="AA1707" s="48"/>
      <c r="AB1707" s="53"/>
      <c r="AN1707" s="48"/>
    </row>
    <row r="1708" spans="27:40" s="10" customFormat="1" x14ac:dyDescent="0.2">
      <c r="AA1708" s="48"/>
      <c r="AB1708" s="53"/>
      <c r="AN1708" s="48"/>
    </row>
    <row r="1709" spans="27:40" s="10" customFormat="1" x14ac:dyDescent="0.2">
      <c r="AA1709" s="48"/>
      <c r="AB1709" s="53"/>
      <c r="AN1709" s="48"/>
    </row>
    <row r="1710" spans="27:40" s="10" customFormat="1" x14ac:dyDescent="0.2">
      <c r="AA1710" s="48"/>
      <c r="AB1710" s="53"/>
      <c r="AN1710" s="48"/>
    </row>
    <row r="1711" spans="27:40" s="10" customFormat="1" x14ac:dyDescent="0.2">
      <c r="AA1711" s="48"/>
      <c r="AB1711" s="53"/>
      <c r="AN1711" s="48"/>
    </row>
    <row r="1712" spans="27:40" s="10" customFormat="1" x14ac:dyDescent="0.2">
      <c r="AA1712" s="48"/>
      <c r="AB1712" s="53"/>
      <c r="AN1712" s="48"/>
    </row>
    <row r="1713" spans="27:40" s="10" customFormat="1" x14ac:dyDescent="0.2">
      <c r="AA1713" s="48"/>
      <c r="AB1713" s="53"/>
      <c r="AN1713" s="48"/>
    </row>
    <row r="1714" spans="27:40" s="10" customFormat="1" x14ac:dyDescent="0.2">
      <c r="AA1714" s="48"/>
      <c r="AB1714" s="53"/>
      <c r="AN1714" s="48"/>
    </row>
    <row r="1715" spans="27:40" s="10" customFormat="1" x14ac:dyDescent="0.2">
      <c r="AA1715" s="48"/>
      <c r="AB1715" s="53"/>
      <c r="AN1715" s="48"/>
    </row>
    <row r="1716" spans="27:40" s="10" customFormat="1" x14ac:dyDescent="0.2">
      <c r="AA1716" s="48"/>
      <c r="AB1716" s="53"/>
      <c r="AN1716" s="48"/>
    </row>
    <row r="1717" spans="27:40" s="10" customFormat="1" x14ac:dyDescent="0.2">
      <c r="AA1717" s="48"/>
      <c r="AB1717" s="53"/>
      <c r="AN1717" s="48"/>
    </row>
    <row r="1718" spans="27:40" s="10" customFormat="1" x14ac:dyDescent="0.2">
      <c r="AA1718" s="48"/>
      <c r="AB1718" s="53"/>
      <c r="AN1718" s="48"/>
    </row>
    <row r="1719" spans="27:40" s="10" customFormat="1" x14ac:dyDescent="0.2">
      <c r="AA1719" s="48"/>
      <c r="AB1719" s="53"/>
      <c r="AN1719" s="48"/>
    </row>
    <row r="1720" spans="27:40" s="10" customFormat="1" x14ac:dyDescent="0.2">
      <c r="AA1720" s="48"/>
      <c r="AB1720" s="53"/>
      <c r="AN1720" s="48"/>
    </row>
    <row r="1721" spans="27:40" s="10" customFormat="1" x14ac:dyDescent="0.2">
      <c r="AA1721" s="48"/>
      <c r="AB1721" s="53"/>
      <c r="AN1721" s="48"/>
    </row>
    <row r="1722" spans="27:40" s="10" customFormat="1" x14ac:dyDescent="0.2">
      <c r="AA1722" s="48"/>
      <c r="AB1722" s="53"/>
      <c r="AN1722" s="48"/>
    </row>
    <row r="1723" spans="27:40" s="10" customFormat="1" x14ac:dyDescent="0.2">
      <c r="AA1723" s="48"/>
      <c r="AB1723" s="53"/>
      <c r="AN1723" s="48"/>
    </row>
    <row r="1724" spans="27:40" s="10" customFormat="1" x14ac:dyDescent="0.2">
      <c r="AA1724" s="48"/>
      <c r="AB1724" s="53"/>
      <c r="AN1724" s="48"/>
    </row>
    <row r="1725" spans="27:40" s="10" customFormat="1" x14ac:dyDescent="0.2">
      <c r="AA1725" s="48"/>
      <c r="AB1725" s="53"/>
      <c r="AN1725" s="48"/>
    </row>
    <row r="1726" spans="27:40" s="10" customFormat="1" x14ac:dyDescent="0.2">
      <c r="AA1726" s="48"/>
      <c r="AB1726" s="53"/>
      <c r="AN1726" s="48"/>
    </row>
    <row r="1727" spans="27:40" s="10" customFormat="1" x14ac:dyDescent="0.2">
      <c r="AA1727" s="48"/>
      <c r="AB1727" s="53"/>
      <c r="AN1727" s="48"/>
    </row>
    <row r="1728" spans="27:40" s="10" customFormat="1" x14ac:dyDescent="0.2">
      <c r="AA1728" s="48"/>
      <c r="AB1728" s="53"/>
      <c r="AN1728" s="48"/>
    </row>
    <row r="1729" spans="27:40" s="10" customFormat="1" x14ac:dyDescent="0.2">
      <c r="AA1729" s="48"/>
      <c r="AB1729" s="53"/>
      <c r="AN1729" s="48"/>
    </row>
    <row r="1730" spans="27:40" s="10" customFormat="1" x14ac:dyDescent="0.2">
      <c r="AA1730" s="48"/>
      <c r="AB1730" s="53"/>
      <c r="AN1730" s="48"/>
    </row>
    <row r="1731" spans="27:40" s="10" customFormat="1" x14ac:dyDescent="0.2">
      <c r="AA1731" s="48"/>
      <c r="AB1731" s="53"/>
      <c r="AN1731" s="48"/>
    </row>
    <row r="1732" spans="27:40" s="10" customFormat="1" x14ac:dyDescent="0.2">
      <c r="AA1732" s="48"/>
      <c r="AB1732" s="53"/>
      <c r="AN1732" s="48"/>
    </row>
    <row r="1733" spans="27:40" s="10" customFormat="1" x14ac:dyDescent="0.2">
      <c r="AA1733" s="48"/>
      <c r="AB1733" s="53"/>
      <c r="AN1733" s="48"/>
    </row>
    <row r="1734" spans="27:40" s="10" customFormat="1" x14ac:dyDescent="0.2">
      <c r="AA1734" s="48"/>
      <c r="AB1734" s="53"/>
      <c r="AN1734" s="48"/>
    </row>
    <row r="1735" spans="27:40" s="10" customFormat="1" x14ac:dyDescent="0.2">
      <c r="AA1735" s="48"/>
      <c r="AB1735" s="53"/>
      <c r="AN1735" s="48"/>
    </row>
    <row r="1736" spans="27:40" s="10" customFormat="1" x14ac:dyDescent="0.2">
      <c r="AA1736" s="48"/>
      <c r="AB1736" s="53"/>
      <c r="AN1736" s="48"/>
    </row>
    <row r="1737" spans="27:40" s="10" customFormat="1" x14ac:dyDescent="0.2">
      <c r="AA1737" s="48"/>
      <c r="AB1737" s="53"/>
      <c r="AN1737" s="48"/>
    </row>
    <row r="1738" spans="27:40" s="10" customFormat="1" x14ac:dyDescent="0.2">
      <c r="AA1738" s="48"/>
      <c r="AB1738" s="53"/>
      <c r="AN1738" s="48"/>
    </row>
    <row r="1739" spans="27:40" s="10" customFormat="1" x14ac:dyDescent="0.2">
      <c r="AA1739" s="48"/>
      <c r="AB1739" s="53"/>
      <c r="AN1739" s="48"/>
    </row>
    <row r="1740" spans="27:40" s="10" customFormat="1" x14ac:dyDescent="0.2">
      <c r="AA1740" s="48"/>
      <c r="AB1740" s="53"/>
      <c r="AN1740" s="48"/>
    </row>
    <row r="1741" spans="27:40" s="10" customFormat="1" x14ac:dyDescent="0.2">
      <c r="AA1741" s="48"/>
      <c r="AB1741" s="53"/>
      <c r="AN1741" s="48"/>
    </row>
    <row r="1742" spans="27:40" s="10" customFormat="1" x14ac:dyDescent="0.2">
      <c r="AA1742" s="48"/>
      <c r="AB1742" s="53"/>
      <c r="AN1742" s="48"/>
    </row>
    <row r="1743" spans="27:40" s="10" customFormat="1" x14ac:dyDescent="0.2">
      <c r="AA1743" s="48"/>
      <c r="AB1743" s="53"/>
      <c r="AN1743" s="48"/>
    </row>
    <row r="1744" spans="27:40" s="10" customFormat="1" x14ac:dyDescent="0.2">
      <c r="AA1744" s="48"/>
      <c r="AB1744" s="53"/>
      <c r="AN1744" s="48"/>
    </row>
    <row r="1745" spans="27:40" s="10" customFormat="1" x14ac:dyDescent="0.2">
      <c r="AA1745" s="48"/>
      <c r="AB1745" s="53"/>
      <c r="AN1745" s="48"/>
    </row>
    <row r="1746" spans="27:40" s="10" customFormat="1" x14ac:dyDescent="0.2">
      <c r="AA1746" s="48"/>
      <c r="AB1746" s="53"/>
      <c r="AN1746" s="48"/>
    </row>
    <row r="1747" spans="27:40" s="10" customFormat="1" x14ac:dyDescent="0.2">
      <c r="AA1747" s="48"/>
      <c r="AB1747" s="53"/>
      <c r="AN1747" s="48"/>
    </row>
    <row r="1748" spans="27:40" s="10" customFormat="1" x14ac:dyDescent="0.2">
      <c r="AA1748" s="48"/>
      <c r="AB1748" s="53"/>
      <c r="AN1748" s="48"/>
    </row>
    <row r="1749" spans="27:40" s="10" customFormat="1" x14ac:dyDescent="0.2">
      <c r="AA1749" s="48"/>
      <c r="AB1749" s="53"/>
      <c r="AN1749" s="48"/>
    </row>
    <row r="1750" spans="27:40" s="10" customFormat="1" x14ac:dyDescent="0.2">
      <c r="AA1750" s="48"/>
      <c r="AB1750" s="53"/>
      <c r="AN1750" s="48"/>
    </row>
    <row r="1751" spans="27:40" s="10" customFormat="1" x14ac:dyDescent="0.2">
      <c r="AA1751" s="48"/>
      <c r="AB1751" s="53"/>
      <c r="AN1751" s="48"/>
    </row>
    <row r="1752" spans="27:40" s="10" customFormat="1" x14ac:dyDescent="0.2">
      <c r="AA1752" s="48"/>
      <c r="AB1752" s="53"/>
      <c r="AN1752" s="48"/>
    </row>
    <row r="1753" spans="27:40" s="10" customFormat="1" x14ac:dyDescent="0.2">
      <c r="AA1753" s="48"/>
      <c r="AB1753" s="53"/>
      <c r="AN1753" s="48"/>
    </row>
    <row r="1754" spans="27:40" s="10" customFormat="1" x14ac:dyDescent="0.2">
      <c r="AA1754" s="48"/>
      <c r="AB1754" s="53"/>
      <c r="AN1754" s="48"/>
    </row>
    <row r="1755" spans="27:40" s="10" customFormat="1" x14ac:dyDescent="0.2">
      <c r="AA1755" s="48"/>
      <c r="AB1755" s="53"/>
      <c r="AN1755" s="48"/>
    </row>
    <row r="1756" spans="27:40" s="10" customFormat="1" x14ac:dyDescent="0.2">
      <c r="AA1756" s="48"/>
      <c r="AB1756" s="53"/>
      <c r="AN1756" s="48"/>
    </row>
    <row r="1757" spans="27:40" s="10" customFormat="1" x14ac:dyDescent="0.2">
      <c r="AA1757" s="48"/>
      <c r="AB1757" s="53"/>
      <c r="AN1757" s="48"/>
    </row>
    <row r="1758" spans="27:40" s="10" customFormat="1" x14ac:dyDescent="0.2">
      <c r="AA1758" s="48"/>
      <c r="AB1758" s="53"/>
      <c r="AN1758" s="48"/>
    </row>
    <row r="1759" spans="27:40" s="10" customFormat="1" x14ac:dyDescent="0.2">
      <c r="AA1759" s="48"/>
      <c r="AB1759" s="53"/>
      <c r="AN1759" s="48"/>
    </row>
    <row r="1760" spans="27:40" s="10" customFormat="1" x14ac:dyDescent="0.2">
      <c r="AA1760" s="48"/>
      <c r="AB1760" s="53"/>
      <c r="AN1760" s="48"/>
    </row>
    <row r="1761" spans="27:40" s="10" customFormat="1" x14ac:dyDescent="0.2">
      <c r="AA1761" s="48"/>
      <c r="AB1761" s="53"/>
      <c r="AN1761" s="48"/>
    </row>
    <row r="1762" spans="27:40" s="10" customFormat="1" x14ac:dyDescent="0.2">
      <c r="AA1762" s="48"/>
      <c r="AB1762" s="53"/>
      <c r="AN1762" s="48"/>
    </row>
    <row r="1763" spans="27:40" s="10" customFormat="1" x14ac:dyDescent="0.2">
      <c r="AA1763" s="48"/>
      <c r="AB1763" s="53"/>
      <c r="AN1763" s="48"/>
    </row>
    <row r="1764" spans="27:40" s="10" customFormat="1" x14ac:dyDescent="0.2">
      <c r="AA1764" s="48"/>
      <c r="AB1764" s="53"/>
      <c r="AN1764" s="48"/>
    </row>
    <row r="1765" spans="27:40" s="10" customFormat="1" x14ac:dyDescent="0.2">
      <c r="AA1765" s="48"/>
      <c r="AB1765" s="53"/>
      <c r="AN1765" s="48"/>
    </row>
    <row r="1766" spans="27:40" s="10" customFormat="1" x14ac:dyDescent="0.2">
      <c r="AA1766" s="48"/>
      <c r="AB1766" s="53"/>
      <c r="AN1766" s="48"/>
    </row>
    <row r="1767" spans="27:40" s="10" customFormat="1" x14ac:dyDescent="0.2">
      <c r="AA1767" s="48"/>
      <c r="AB1767" s="53"/>
      <c r="AN1767" s="48"/>
    </row>
    <row r="1768" spans="27:40" s="10" customFormat="1" x14ac:dyDescent="0.2">
      <c r="AA1768" s="48"/>
      <c r="AB1768" s="53"/>
      <c r="AN1768" s="48"/>
    </row>
    <row r="1769" spans="27:40" s="10" customFormat="1" x14ac:dyDescent="0.2">
      <c r="AA1769" s="48"/>
      <c r="AB1769" s="53"/>
      <c r="AN1769" s="48"/>
    </row>
    <row r="1770" spans="27:40" s="10" customFormat="1" x14ac:dyDescent="0.2">
      <c r="AA1770" s="48"/>
      <c r="AB1770" s="53"/>
      <c r="AN1770" s="48"/>
    </row>
    <row r="1771" spans="27:40" s="10" customFormat="1" x14ac:dyDescent="0.2">
      <c r="AA1771" s="48"/>
      <c r="AB1771" s="53"/>
      <c r="AN1771" s="48"/>
    </row>
    <row r="1772" spans="27:40" s="10" customFormat="1" x14ac:dyDescent="0.2">
      <c r="AA1772" s="48"/>
      <c r="AB1772" s="53"/>
      <c r="AN1772" s="48"/>
    </row>
    <row r="1773" spans="27:40" s="10" customFormat="1" x14ac:dyDescent="0.2">
      <c r="AA1773" s="48"/>
      <c r="AB1773" s="53"/>
      <c r="AN1773" s="48"/>
    </row>
    <row r="1774" spans="27:40" s="10" customFormat="1" x14ac:dyDescent="0.2">
      <c r="AA1774" s="48"/>
      <c r="AB1774" s="53"/>
      <c r="AN1774" s="48"/>
    </row>
    <row r="1775" spans="27:40" s="10" customFormat="1" x14ac:dyDescent="0.2">
      <c r="AA1775" s="48"/>
      <c r="AB1775" s="53"/>
      <c r="AN1775" s="48"/>
    </row>
    <row r="1776" spans="27:40" s="10" customFormat="1" x14ac:dyDescent="0.2">
      <c r="AA1776" s="48"/>
      <c r="AB1776" s="53"/>
      <c r="AN1776" s="48"/>
    </row>
    <row r="1777" spans="27:40" s="10" customFormat="1" x14ac:dyDescent="0.2">
      <c r="AA1777" s="48"/>
      <c r="AB1777" s="53"/>
      <c r="AN1777" s="48"/>
    </row>
    <row r="1778" spans="27:40" s="10" customFormat="1" x14ac:dyDescent="0.2">
      <c r="AA1778" s="48"/>
      <c r="AB1778" s="53"/>
      <c r="AN1778" s="48"/>
    </row>
    <row r="1779" spans="27:40" s="10" customFormat="1" x14ac:dyDescent="0.2">
      <c r="AA1779" s="48"/>
      <c r="AB1779" s="53"/>
      <c r="AN1779" s="48"/>
    </row>
    <row r="1780" spans="27:40" s="10" customFormat="1" x14ac:dyDescent="0.2">
      <c r="AA1780" s="48"/>
      <c r="AB1780" s="53"/>
      <c r="AN1780" s="48"/>
    </row>
    <row r="1781" spans="27:40" s="10" customFormat="1" x14ac:dyDescent="0.2">
      <c r="AA1781" s="48"/>
      <c r="AB1781" s="53"/>
      <c r="AN1781" s="48"/>
    </row>
    <row r="1782" spans="27:40" s="10" customFormat="1" x14ac:dyDescent="0.2">
      <c r="AA1782" s="48"/>
      <c r="AB1782" s="53"/>
      <c r="AN1782" s="48"/>
    </row>
    <row r="1783" spans="27:40" s="10" customFormat="1" x14ac:dyDescent="0.2">
      <c r="AA1783" s="48"/>
      <c r="AB1783" s="53"/>
      <c r="AN1783" s="48"/>
    </row>
    <row r="1784" spans="27:40" s="10" customFormat="1" x14ac:dyDescent="0.2">
      <c r="AA1784" s="48"/>
      <c r="AB1784" s="53"/>
      <c r="AN1784" s="48"/>
    </row>
    <row r="1785" spans="27:40" s="10" customFormat="1" x14ac:dyDescent="0.2">
      <c r="AA1785" s="48"/>
      <c r="AB1785" s="53"/>
      <c r="AN1785" s="48"/>
    </row>
    <row r="1786" spans="27:40" s="10" customFormat="1" x14ac:dyDescent="0.2">
      <c r="AA1786" s="48"/>
      <c r="AB1786" s="53"/>
      <c r="AN1786" s="48"/>
    </row>
    <row r="1787" spans="27:40" s="10" customFormat="1" x14ac:dyDescent="0.2">
      <c r="AA1787" s="48"/>
      <c r="AB1787" s="53"/>
      <c r="AN1787" s="48"/>
    </row>
    <row r="1788" spans="27:40" s="10" customFormat="1" x14ac:dyDescent="0.2">
      <c r="AA1788" s="48"/>
      <c r="AB1788" s="53"/>
      <c r="AN1788" s="48"/>
    </row>
    <row r="1789" spans="27:40" s="10" customFormat="1" x14ac:dyDescent="0.2">
      <c r="AA1789" s="48"/>
      <c r="AB1789" s="53"/>
      <c r="AN1789" s="48"/>
    </row>
    <row r="1790" spans="27:40" s="10" customFormat="1" x14ac:dyDescent="0.2">
      <c r="AA1790" s="48"/>
      <c r="AB1790" s="53"/>
      <c r="AN1790" s="48"/>
    </row>
    <row r="1791" spans="27:40" s="10" customFormat="1" x14ac:dyDescent="0.2">
      <c r="AA1791" s="48"/>
      <c r="AB1791" s="53"/>
      <c r="AN1791" s="48"/>
    </row>
    <row r="1792" spans="27:40" s="10" customFormat="1" x14ac:dyDescent="0.2">
      <c r="AA1792" s="48"/>
      <c r="AB1792" s="53"/>
      <c r="AN1792" s="48"/>
    </row>
    <row r="1793" spans="27:40" s="10" customFormat="1" x14ac:dyDescent="0.2">
      <c r="AA1793" s="48"/>
      <c r="AB1793" s="53"/>
      <c r="AN1793" s="48"/>
    </row>
    <row r="1794" spans="27:40" s="10" customFormat="1" x14ac:dyDescent="0.2">
      <c r="AA1794" s="48"/>
      <c r="AB1794" s="53"/>
      <c r="AN1794" s="48"/>
    </row>
    <row r="1795" spans="27:40" s="10" customFormat="1" x14ac:dyDescent="0.2">
      <c r="AA1795" s="48"/>
      <c r="AB1795" s="53"/>
      <c r="AN1795" s="48"/>
    </row>
    <row r="1796" spans="27:40" s="10" customFormat="1" x14ac:dyDescent="0.2">
      <c r="AA1796" s="48"/>
      <c r="AB1796" s="53"/>
      <c r="AN1796" s="48"/>
    </row>
    <row r="1797" spans="27:40" s="10" customFormat="1" x14ac:dyDescent="0.2">
      <c r="AA1797" s="48"/>
      <c r="AB1797" s="53"/>
      <c r="AN1797" s="48"/>
    </row>
    <row r="1798" spans="27:40" s="10" customFormat="1" x14ac:dyDescent="0.2">
      <c r="AA1798" s="48"/>
      <c r="AB1798" s="53"/>
      <c r="AN1798" s="48"/>
    </row>
    <row r="1799" spans="27:40" s="10" customFormat="1" x14ac:dyDescent="0.2">
      <c r="AA1799" s="48"/>
      <c r="AB1799" s="53"/>
      <c r="AN1799" s="48"/>
    </row>
    <row r="1800" spans="27:40" s="10" customFormat="1" x14ac:dyDescent="0.2">
      <c r="AA1800" s="48"/>
      <c r="AB1800" s="53"/>
      <c r="AN1800" s="48"/>
    </row>
    <row r="1801" spans="27:40" s="10" customFormat="1" x14ac:dyDescent="0.2">
      <c r="AA1801" s="48"/>
      <c r="AB1801" s="53"/>
      <c r="AN1801" s="48"/>
    </row>
    <row r="1802" spans="27:40" s="10" customFormat="1" x14ac:dyDescent="0.2">
      <c r="AA1802" s="48"/>
      <c r="AB1802" s="53"/>
      <c r="AN1802" s="48"/>
    </row>
    <row r="1803" spans="27:40" s="10" customFormat="1" x14ac:dyDescent="0.2">
      <c r="AA1803" s="48"/>
      <c r="AB1803" s="53"/>
      <c r="AN1803" s="48"/>
    </row>
    <row r="1804" spans="27:40" s="10" customFormat="1" x14ac:dyDescent="0.2">
      <c r="AA1804" s="48"/>
      <c r="AB1804" s="53"/>
      <c r="AN1804" s="48"/>
    </row>
    <row r="1805" spans="27:40" s="10" customFormat="1" x14ac:dyDescent="0.2">
      <c r="AA1805" s="48"/>
      <c r="AB1805" s="53"/>
      <c r="AN1805" s="48"/>
    </row>
    <row r="1806" spans="27:40" s="10" customFormat="1" x14ac:dyDescent="0.2">
      <c r="AA1806" s="48"/>
      <c r="AB1806" s="53"/>
      <c r="AN1806" s="48"/>
    </row>
    <row r="1807" spans="27:40" s="10" customFormat="1" x14ac:dyDescent="0.2">
      <c r="AA1807" s="48"/>
      <c r="AB1807" s="53"/>
      <c r="AN1807" s="48"/>
    </row>
    <row r="1808" spans="27:40" s="10" customFormat="1" x14ac:dyDescent="0.2">
      <c r="AA1808" s="48"/>
      <c r="AB1808" s="53"/>
      <c r="AN1808" s="48"/>
    </row>
    <row r="1809" spans="27:40" s="10" customFormat="1" x14ac:dyDescent="0.2">
      <c r="AA1809" s="48"/>
      <c r="AB1809" s="53"/>
      <c r="AN1809" s="48"/>
    </row>
    <row r="1810" spans="27:40" s="10" customFormat="1" x14ac:dyDescent="0.2">
      <c r="AA1810" s="48"/>
      <c r="AB1810" s="53"/>
      <c r="AN1810" s="48"/>
    </row>
    <row r="1811" spans="27:40" s="10" customFormat="1" x14ac:dyDescent="0.2">
      <c r="AA1811" s="48"/>
      <c r="AB1811" s="53"/>
      <c r="AN1811" s="48"/>
    </row>
    <row r="1812" spans="27:40" s="10" customFormat="1" x14ac:dyDescent="0.2">
      <c r="AA1812" s="48"/>
      <c r="AB1812" s="53"/>
      <c r="AN1812" s="48"/>
    </row>
    <row r="1813" spans="27:40" s="10" customFormat="1" x14ac:dyDescent="0.2">
      <c r="AA1813" s="48"/>
      <c r="AB1813" s="53"/>
      <c r="AN1813" s="48"/>
    </row>
    <row r="1814" spans="27:40" s="10" customFormat="1" x14ac:dyDescent="0.2">
      <c r="AA1814" s="48"/>
      <c r="AB1814" s="53"/>
      <c r="AN1814" s="48"/>
    </row>
    <row r="1815" spans="27:40" s="10" customFormat="1" x14ac:dyDescent="0.2">
      <c r="AA1815" s="48"/>
      <c r="AB1815" s="53"/>
      <c r="AN1815" s="48"/>
    </row>
    <row r="1816" spans="27:40" s="10" customFormat="1" x14ac:dyDescent="0.2">
      <c r="AA1816" s="48"/>
      <c r="AB1816" s="53"/>
      <c r="AN1816" s="48"/>
    </row>
    <row r="1817" spans="27:40" s="10" customFormat="1" x14ac:dyDescent="0.2">
      <c r="AA1817" s="48"/>
      <c r="AB1817" s="53"/>
      <c r="AN1817" s="48"/>
    </row>
    <row r="1818" spans="27:40" s="10" customFormat="1" x14ac:dyDescent="0.2">
      <c r="AA1818" s="48"/>
      <c r="AB1818" s="53"/>
      <c r="AN1818" s="48"/>
    </row>
    <row r="1819" spans="27:40" s="10" customFormat="1" x14ac:dyDescent="0.2">
      <c r="AA1819" s="48"/>
      <c r="AB1819" s="53"/>
      <c r="AN1819" s="48"/>
    </row>
    <row r="1820" spans="27:40" s="10" customFormat="1" x14ac:dyDescent="0.2">
      <c r="AA1820" s="48"/>
      <c r="AB1820" s="53"/>
      <c r="AN1820" s="48"/>
    </row>
    <row r="1821" spans="27:40" s="10" customFormat="1" x14ac:dyDescent="0.2">
      <c r="AA1821" s="48"/>
      <c r="AB1821" s="53"/>
      <c r="AN1821" s="48"/>
    </row>
    <row r="1822" spans="27:40" s="10" customFormat="1" x14ac:dyDescent="0.2">
      <c r="AA1822" s="48"/>
      <c r="AB1822" s="53"/>
      <c r="AN1822" s="48"/>
    </row>
    <row r="1823" spans="27:40" s="10" customFormat="1" x14ac:dyDescent="0.2">
      <c r="AA1823" s="48"/>
      <c r="AB1823" s="53"/>
      <c r="AN1823" s="48"/>
    </row>
    <row r="1824" spans="27:40" s="10" customFormat="1" x14ac:dyDescent="0.2">
      <c r="AA1824" s="48"/>
      <c r="AB1824" s="53"/>
      <c r="AN1824" s="48"/>
    </row>
    <row r="1825" spans="27:40" s="10" customFormat="1" x14ac:dyDescent="0.2">
      <c r="AA1825" s="48"/>
      <c r="AB1825" s="53"/>
      <c r="AN1825" s="48"/>
    </row>
    <row r="1826" spans="27:40" s="10" customFormat="1" x14ac:dyDescent="0.2">
      <c r="AA1826" s="48"/>
      <c r="AB1826" s="53"/>
      <c r="AN1826" s="48"/>
    </row>
    <row r="1827" spans="27:40" s="10" customFormat="1" x14ac:dyDescent="0.2">
      <c r="AA1827" s="48"/>
      <c r="AB1827" s="53"/>
      <c r="AN1827" s="48"/>
    </row>
    <row r="1828" spans="27:40" s="10" customFormat="1" x14ac:dyDescent="0.2">
      <c r="AA1828" s="48"/>
      <c r="AB1828" s="53"/>
      <c r="AN1828" s="48"/>
    </row>
    <row r="1829" spans="27:40" s="10" customFormat="1" x14ac:dyDescent="0.2">
      <c r="AA1829" s="48"/>
      <c r="AB1829" s="53"/>
      <c r="AN1829" s="48"/>
    </row>
    <row r="1830" spans="27:40" s="10" customFormat="1" x14ac:dyDescent="0.2">
      <c r="AA1830" s="48"/>
      <c r="AB1830" s="53"/>
      <c r="AN1830" s="48"/>
    </row>
    <row r="1831" spans="27:40" s="10" customFormat="1" x14ac:dyDescent="0.2">
      <c r="AA1831" s="48"/>
      <c r="AB1831" s="53"/>
      <c r="AN1831" s="48"/>
    </row>
    <row r="1832" spans="27:40" s="10" customFormat="1" x14ac:dyDescent="0.2">
      <c r="AA1832" s="48"/>
      <c r="AB1832" s="53"/>
      <c r="AN1832" s="48"/>
    </row>
    <row r="1833" spans="27:40" s="10" customFormat="1" x14ac:dyDescent="0.2">
      <c r="AA1833" s="48"/>
      <c r="AB1833" s="53"/>
      <c r="AN1833" s="48"/>
    </row>
    <row r="1834" spans="27:40" s="10" customFormat="1" x14ac:dyDescent="0.2">
      <c r="AA1834" s="48"/>
      <c r="AB1834" s="53"/>
      <c r="AN1834" s="48"/>
    </row>
    <row r="1835" spans="27:40" s="10" customFormat="1" x14ac:dyDescent="0.2">
      <c r="AA1835" s="48"/>
      <c r="AB1835" s="53"/>
      <c r="AN1835" s="48"/>
    </row>
    <row r="1836" spans="27:40" s="10" customFormat="1" x14ac:dyDescent="0.2">
      <c r="AA1836" s="48"/>
      <c r="AB1836" s="53"/>
      <c r="AN1836" s="48"/>
    </row>
    <row r="1837" spans="27:40" s="10" customFormat="1" x14ac:dyDescent="0.2">
      <c r="AA1837" s="48"/>
      <c r="AB1837" s="53"/>
      <c r="AN1837" s="48"/>
    </row>
    <row r="1838" spans="27:40" s="10" customFormat="1" x14ac:dyDescent="0.2">
      <c r="AA1838" s="48"/>
      <c r="AB1838" s="53"/>
      <c r="AN1838" s="48"/>
    </row>
    <row r="1839" spans="27:40" s="10" customFormat="1" x14ac:dyDescent="0.2">
      <c r="AA1839" s="48"/>
      <c r="AB1839" s="53"/>
      <c r="AN1839" s="48"/>
    </row>
    <row r="1840" spans="27:40" s="10" customFormat="1" x14ac:dyDescent="0.2">
      <c r="AA1840" s="48"/>
      <c r="AB1840" s="53"/>
      <c r="AN1840" s="48"/>
    </row>
    <row r="1841" spans="27:40" s="10" customFormat="1" x14ac:dyDescent="0.2">
      <c r="AA1841" s="48"/>
      <c r="AB1841" s="53"/>
      <c r="AN1841" s="48"/>
    </row>
    <row r="1842" spans="27:40" s="10" customFormat="1" x14ac:dyDescent="0.2">
      <c r="AA1842" s="48"/>
      <c r="AB1842" s="53"/>
      <c r="AN1842" s="48"/>
    </row>
    <row r="1843" spans="27:40" s="10" customFormat="1" x14ac:dyDescent="0.2">
      <c r="AA1843" s="48"/>
      <c r="AB1843" s="53"/>
      <c r="AN1843" s="48"/>
    </row>
    <row r="1844" spans="27:40" s="10" customFormat="1" x14ac:dyDescent="0.2">
      <c r="AA1844" s="48"/>
      <c r="AB1844" s="53"/>
      <c r="AN1844" s="48"/>
    </row>
    <row r="1845" spans="27:40" s="10" customFormat="1" x14ac:dyDescent="0.2">
      <c r="AA1845" s="48"/>
      <c r="AB1845" s="53"/>
      <c r="AN1845" s="48"/>
    </row>
    <row r="1846" spans="27:40" s="10" customFormat="1" x14ac:dyDescent="0.2">
      <c r="AA1846" s="48"/>
      <c r="AB1846" s="53"/>
      <c r="AN1846" s="48"/>
    </row>
    <row r="1847" spans="27:40" s="10" customFormat="1" x14ac:dyDescent="0.2">
      <c r="AA1847" s="48"/>
      <c r="AB1847" s="53"/>
      <c r="AN1847" s="48"/>
    </row>
    <row r="1848" spans="27:40" s="10" customFormat="1" x14ac:dyDescent="0.2">
      <c r="AA1848" s="48"/>
      <c r="AB1848" s="53"/>
      <c r="AN1848" s="48"/>
    </row>
    <row r="1849" spans="27:40" s="10" customFormat="1" x14ac:dyDescent="0.2">
      <c r="AA1849" s="48"/>
      <c r="AB1849" s="53"/>
      <c r="AN1849" s="48"/>
    </row>
    <row r="1850" spans="27:40" s="10" customFormat="1" x14ac:dyDescent="0.2">
      <c r="AA1850" s="48"/>
      <c r="AB1850" s="53"/>
      <c r="AN1850" s="48"/>
    </row>
    <row r="1851" spans="27:40" s="10" customFormat="1" x14ac:dyDescent="0.2">
      <c r="AA1851" s="48"/>
      <c r="AB1851" s="53"/>
      <c r="AN1851" s="48"/>
    </row>
    <row r="1852" spans="27:40" s="10" customFormat="1" x14ac:dyDescent="0.2">
      <c r="AA1852" s="48"/>
      <c r="AB1852" s="53"/>
      <c r="AN1852" s="48"/>
    </row>
    <row r="1853" spans="27:40" s="10" customFormat="1" x14ac:dyDescent="0.2">
      <c r="AA1853" s="48"/>
      <c r="AB1853" s="53"/>
      <c r="AN1853" s="48"/>
    </row>
    <row r="1854" spans="27:40" s="10" customFormat="1" x14ac:dyDescent="0.2">
      <c r="AA1854" s="48"/>
      <c r="AB1854" s="53"/>
      <c r="AN1854" s="48"/>
    </row>
    <row r="1855" spans="27:40" s="10" customFormat="1" x14ac:dyDescent="0.2">
      <c r="AA1855" s="48"/>
      <c r="AB1855" s="53"/>
      <c r="AN1855" s="48"/>
    </row>
    <row r="1856" spans="27:40" s="10" customFormat="1" x14ac:dyDescent="0.2">
      <c r="AA1856" s="48"/>
      <c r="AB1856" s="53"/>
      <c r="AN1856" s="48"/>
    </row>
    <row r="1857" spans="27:40" s="10" customFormat="1" x14ac:dyDescent="0.2">
      <c r="AA1857" s="48"/>
      <c r="AB1857" s="53"/>
      <c r="AN1857" s="48"/>
    </row>
    <row r="1858" spans="27:40" s="10" customFormat="1" x14ac:dyDescent="0.2">
      <c r="AA1858" s="48"/>
      <c r="AB1858" s="53"/>
      <c r="AN1858" s="48"/>
    </row>
    <row r="1859" spans="27:40" s="10" customFormat="1" x14ac:dyDescent="0.2">
      <c r="AA1859" s="48"/>
      <c r="AB1859" s="53"/>
      <c r="AN1859" s="48"/>
    </row>
    <row r="1860" spans="27:40" s="10" customFormat="1" x14ac:dyDescent="0.2">
      <c r="AA1860" s="48"/>
      <c r="AB1860" s="53"/>
      <c r="AN1860" s="48"/>
    </row>
    <row r="1861" spans="27:40" s="10" customFormat="1" x14ac:dyDescent="0.2">
      <c r="AA1861" s="48"/>
      <c r="AB1861" s="53"/>
      <c r="AN1861" s="48"/>
    </row>
    <row r="1862" spans="27:40" s="10" customFormat="1" x14ac:dyDescent="0.2">
      <c r="AA1862" s="48"/>
      <c r="AB1862" s="53"/>
      <c r="AN1862" s="48"/>
    </row>
    <row r="1863" spans="27:40" s="10" customFormat="1" x14ac:dyDescent="0.2">
      <c r="AA1863" s="48"/>
      <c r="AB1863" s="53"/>
      <c r="AN1863" s="48"/>
    </row>
    <row r="1864" spans="27:40" s="10" customFormat="1" x14ac:dyDescent="0.2">
      <c r="AA1864" s="48"/>
      <c r="AB1864" s="53"/>
      <c r="AN1864" s="48"/>
    </row>
    <row r="1865" spans="27:40" s="10" customFormat="1" x14ac:dyDescent="0.2">
      <c r="AA1865" s="48"/>
      <c r="AB1865" s="53"/>
      <c r="AN1865" s="48"/>
    </row>
    <row r="1866" spans="27:40" s="10" customFormat="1" x14ac:dyDescent="0.2">
      <c r="AA1866" s="48"/>
      <c r="AB1866" s="53"/>
      <c r="AN1866" s="48"/>
    </row>
    <row r="1867" spans="27:40" s="10" customFormat="1" x14ac:dyDescent="0.2">
      <c r="AA1867" s="48"/>
      <c r="AB1867" s="53"/>
      <c r="AN1867" s="48"/>
    </row>
    <row r="1868" spans="27:40" s="10" customFormat="1" x14ac:dyDescent="0.2">
      <c r="AA1868" s="48"/>
      <c r="AB1868" s="53"/>
      <c r="AN1868" s="48"/>
    </row>
    <row r="1869" spans="27:40" s="10" customFormat="1" x14ac:dyDescent="0.2">
      <c r="AA1869" s="48"/>
      <c r="AB1869" s="53"/>
      <c r="AN1869" s="48"/>
    </row>
    <row r="1870" spans="27:40" s="10" customFormat="1" x14ac:dyDescent="0.2">
      <c r="AA1870" s="48"/>
      <c r="AB1870" s="53"/>
      <c r="AN1870" s="48"/>
    </row>
    <row r="1871" spans="27:40" s="10" customFormat="1" x14ac:dyDescent="0.2">
      <c r="AA1871" s="48"/>
      <c r="AB1871" s="53"/>
      <c r="AN1871" s="48"/>
    </row>
    <row r="1872" spans="27:40" s="10" customFormat="1" x14ac:dyDescent="0.2">
      <c r="AA1872" s="48"/>
      <c r="AB1872" s="53"/>
      <c r="AN1872" s="48"/>
    </row>
    <row r="1873" spans="27:40" s="10" customFormat="1" x14ac:dyDescent="0.2">
      <c r="AA1873" s="48"/>
      <c r="AB1873" s="53"/>
      <c r="AN1873" s="48"/>
    </row>
    <row r="1874" spans="27:40" s="10" customFormat="1" x14ac:dyDescent="0.2">
      <c r="AA1874" s="48"/>
      <c r="AB1874" s="53"/>
      <c r="AN1874" s="48"/>
    </row>
    <row r="1875" spans="27:40" s="10" customFormat="1" x14ac:dyDescent="0.2">
      <c r="AA1875" s="48"/>
      <c r="AB1875" s="53"/>
      <c r="AN1875" s="48"/>
    </row>
    <row r="1876" spans="27:40" s="10" customFormat="1" x14ac:dyDescent="0.2">
      <c r="AA1876" s="48"/>
      <c r="AB1876" s="53"/>
      <c r="AN1876" s="48"/>
    </row>
    <row r="1877" spans="27:40" s="10" customFormat="1" x14ac:dyDescent="0.2">
      <c r="AA1877" s="48"/>
      <c r="AB1877" s="53"/>
      <c r="AN1877" s="48"/>
    </row>
    <row r="1878" spans="27:40" s="10" customFormat="1" x14ac:dyDescent="0.2">
      <c r="AA1878" s="48"/>
      <c r="AB1878" s="53"/>
      <c r="AN1878" s="48"/>
    </row>
    <row r="1879" spans="27:40" s="10" customFormat="1" x14ac:dyDescent="0.2">
      <c r="AA1879" s="48"/>
      <c r="AB1879" s="53"/>
      <c r="AN1879" s="48"/>
    </row>
    <row r="1880" spans="27:40" s="10" customFormat="1" x14ac:dyDescent="0.2">
      <c r="AA1880" s="48"/>
      <c r="AB1880" s="53"/>
      <c r="AN1880" s="48"/>
    </row>
    <row r="1881" spans="27:40" s="10" customFormat="1" x14ac:dyDescent="0.2">
      <c r="AA1881" s="48"/>
      <c r="AB1881" s="53"/>
      <c r="AN1881" s="48"/>
    </row>
    <row r="1882" spans="27:40" s="10" customFormat="1" x14ac:dyDescent="0.2">
      <c r="AA1882" s="48"/>
      <c r="AB1882" s="53"/>
      <c r="AN1882" s="48"/>
    </row>
    <row r="1883" spans="27:40" s="10" customFormat="1" x14ac:dyDescent="0.2">
      <c r="AA1883" s="48"/>
      <c r="AB1883" s="53"/>
      <c r="AN1883" s="48"/>
    </row>
    <row r="1884" spans="27:40" s="10" customFormat="1" x14ac:dyDescent="0.2">
      <c r="AA1884" s="48"/>
      <c r="AB1884" s="53"/>
      <c r="AN1884" s="48"/>
    </row>
    <row r="1885" spans="27:40" s="10" customFormat="1" x14ac:dyDescent="0.2">
      <c r="AA1885" s="48"/>
      <c r="AB1885" s="53"/>
      <c r="AN1885" s="48"/>
    </row>
    <row r="1886" spans="27:40" s="10" customFormat="1" x14ac:dyDescent="0.2">
      <c r="AA1886" s="48"/>
      <c r="AB1886" s="53"/>
      <c r="AN1886" s="48"/>
    </row>
    <row r="1887" spans="27:40" s="10" customFormat="1" x14ac:dyDescent="0.2">
      <c r="AA1887" s="48"/>
      <c r="AB1887" s="53"/>
      <c r="AN1887" s="48"/>
    </row>
    <row r="1888" spans="27:40" s="10" customFormat="1" x14ac:dyDescent="0.2">
      <c r="AA1888" s="48"/>
      <c r="AB1888" s="53"/>
      <c r="AN1888" s="48"/>
    </row>
    <row r="1889" spans="27:40" s="10" customFormat="1" x14ac:dyDescent="0.2">
      <c r="AA1889" s="48"/>
      <c r="AB1889" s="53"/>
      <c r="AN1889" s="48"/>
    </row>
    <row r="1890" spans="27:40" s="10" customFormat="1" x14ac:dyDescent="0.2">
      <c r="AA1890" s="48"/>
      <c r="AB1890" s="53"/>
      <c r="AN1890" s="48"/>
    </row>
    <row r="1891" spans="27:40" s="10" customFormat="1" x14ac:dyDescent="0.2">
      <c r="AA1891" s="48"/>
      <c r="AB1891" s="53"/>
      <c r="AN1891" s="48"/>
    </row>
    <row r="1892" spans="27:40" s="10" customFormat="1" x14ac:dyDescent="0.2">
      <c r="AA1892" s="48"/>
      <c r="AB1892" s="53"/>
      <c r="AN1892" s="48"/>
    </row>
    <row r="1893" spans="27:40" s="10" customFormat="1" x14ac:dyDescent="0.2">
      <c r="AA1893" s="48"/>
      <c r="AB1893" s="53"/>
      <c r="AN1893" s="48"/>
    </row>
    <row r="1894" spans="27:40" s="10" customFormat="1" x14ac:dyDescent="0.2">
      <c r="AA1894" s="48"/>
      <c r="AB1894" s="53"/>
      <c r="AN1894" s="48"/>
    </row>
    <row r="1895" spans="27:40" s="10" customFormat="1" x14ac:dyDescent="0.2">
      <c r="AA1895" s="48"/>
      <c r="AB1895" s="53"/>
      <c r="AN1895" s="48"/>
    </row>
    <row r="1896" spans="27:40" s="10" customFormat="1" x14ac:dyDescent="0.2">
      <c r="AA1896" s="48"/>
      <c r="AB1896" s="53"/>
      <c r="AN1896" s="48"/>
    </row>
    <row r="1897" spans="27:40" s="10" customFormat="1" x14ac:dyDescent="0.2">
      <c r="AA1897" s="48"/>
      <c r="AB1897" s="53"/>
      <c r="AN1897" s="48"/>
    </row>
    <row r="1898" spans="27:40" s="10" customFormat="1" x14ac:dyDescent="0.2">
      <c r="AA1898" s="48"/>
      <c r="AB1898" s="53"/>
      <c r="AN1898" s="48"/>
    </row>
    <row r="1899" spans="27:40" s="10" customFormat="1" x14ac:dyDescent="0.2">
      <c r="AA1899" s="48"/>
      <c r="AB1899" s="53"/>
      <c r="AN1899" s="48"/>
    </row>
    <row r="1900" spans="27:40" s="10" customFormat="1" x14ac:dyDescent="0.2">
      <c r="AA1900" s="48"/>
      <c r="AB1900" s="53"/>
      <c r="AN1900" s="48"/>
    </row>
    <row r="1901" spans="27:40" s="10" customFormat="1" x14ac:dyDescent="0.2">
      <c r="AA1901" s="48"/>
      <c r="AB1901" s="53"/>
      <c r="AN1901" s="48"/>
    </row>
    <row r="1902" spans="27:40" s="10" customFormat="1" x14ac:dyDescent="0.2">
      <c r="AA1902" s="48"/>
      <c r="AB1902" s="53"/>
      <c r="AN1902" s="48"/>
    </row>
    <row r="1903" spans="27:40" s="10" customFormat="1" x14ac:dyDescent="0.2">
      <c r="AA1903" s="48"/>
      <c r="AB1903" s="53"/>
      <c r="AN1903" s="48"/>
    </row>
    <row r="1904" spans="27:40" s="10" customFormat="1" x14ac:dyDescent="0.2">
      <c r="AA1904" s="48"/>
      <c r="AB1904" s="53"/>
      <c r="AN1904" s="48"/>
    </row>
    <row r="1905" spans="27:40" s="10" customFormat="1" x14ac:dyDescent="0.2">
      <c r="AA1905" s="48"/>
      <c r="AB1905" s="53"/>
      <c r="AN1905" s="48"/>
    </row>
    <row r="1906" spans="27:40" s="10" customFormat="1" x14ac:dyDescent="0.2">
      <c r="AA1906" s="48"/>
      <c r="AB1906" s="53"/>
      <c r="AN1906" s="48"/>
    </row>
    <row r="1907" spans="27:40" s="10" customFormat="1" x14ac:dyDescent="0.2">
      <c r="AA1907" s="48"/>
      <c r="AB1907" s="53"/>
      <c r="AN1907" s="48"/>
    </row>
    <row r="1908" spans="27:40" s="10" customFormat="1" x14ac:dyDescent="0.2">
      <c r="AA1908" s="48"/>
      <c r="AB1908" s="53"/>
      <c r="AN1908" s="48"/>
    </row>
    <row r="1909" spans="27:40" s="10" customFormat="1" x14ac:dyDescent="0.2">
      <c r="AA1909" s="48"/>
      <c r="AB1909" s="53"/>
      <c r="AN1909" s="48"/>
    </row>
    <row r="1910" spans="27:40" s="10" customFormat="1" x14ac:dyDescent="0.2">
      <c r="AA1910" s="48"/>
      <c r="AB1910" s="53"/>
      <c r="AN1910" s="48"/>
    </row>
    <row r="1911" spans="27:40" s="10" customFormat="1" x14ac:dyDescent="0.2">
      <c r="AA1911" s="48"/>
      <c r="AB1911" s="53"/>
      <c r="AN1911" s="48"/>
    </row>
    <row r="1912" spans="27:40" s="10" customFormat="1" x14ac:dyDescent="0.2">
      <c r="AA1912" s="48"/>
      <c r="AB1912" s="53"/>
      <c r="AN1912" s="48"/>
    </row>
    <row r="1913" spans="27:40" s="10" customFormat="1" x14ac:dyDescent="0.2">
      <c r="AA1913" s="48"/>
      <c r="AB1913" s="53"/>
      <c r="AN1913" s="48"/>
    </row>
    <row r="1914" spans="27:40" s="10" customFormat="1" x14ac:dyDescent="0.2">
      <c r="AA1914" s="48"/>
      <c r="AB1914" s="53"/>
      <c r="AN1914" s="48"/>
    </row>
    <row r="1915" spans="27:40" s="10" customFormat="1" x14ac:dyDescent="0.2">
      <c r="AA1915" s="48"/>
      <c r="AB1915" s="53"/>
      <c r="AN1915" s="48"/>
    </row>
    <row r="1916" spans="27:40" s="10" customFormat="1" x14ac:dyDescent="0.2">
      <c r="AA1916" s="48"/>
      <c r="AB1916" s="53"/>
      <c r="AN1916" s="48"/>
    </row>
    <row r="1917" spans="27:40" s="10" customFormat="1" x14ac:dyDescent="0.2">
      <c r="AA1917" s="48"/>
      <c r="AB1917" s="53"/>
      <c r="AN1917" s="48"/>
    </row>
    <row r="1918" spans="27:40" s="10" customFormat="1" x14ac:dyDescent="0.2">
      <c r="AA1918" s="48"/>
      <c r="AB1918" s="53"/>
      <c r="AN1918" s="48"/>
    </row>
    <row r="1919" spans="27:40" s="10" customFormat="1" x14ac:dyDescent="0.2">
      <c r="AA1919" s="48"/>
      <c r="AB1919" s="53"/>
      <c r="AN1919" s="48"/>
    </row>
    <row r="1920" spans="27:40" s="10" customFormat="1" x14ac:dyDescent="0.2">
      <c r="AA1920" s="48"/>
      <c r="AB1920" s="53"/>
      <c r="AN1920" s="48"/>
    </row>
    <row r="1921" spans="27:40" s="10" customFormat="1" x14ac:dyDescent="0.2">
      <c r="AA1921" s="48"/>
      <c r="AB1921" s="53"/>
      <c r="AN1921" s="48"/>
    </row>
    <row r="1922" spans="27:40" s="10" customFormat="1" x14ac:dyDescent="0.2">
      <c r="AA1922" s="48"/>
      <c r="AB1922" s="53"/>
      <c r="AN1922" s="48"/>
    </row>
    <row r="1923" spans="27:40" s="10" customFormat="1" x14ac:dyDescent="0.2">
      <c r="AA1923" s="48"/>
      <c r="AB1923" s="53"/>
      <c r="AN1923" s="48"/>
    </row>
    <row r="1924" spans="27:40" s="10" customFormat="1" x14ac:dyDescent="0.2">
      <c r="AA1924" s="48"/>
      <c r="AB1924" s="53"/>
      <c r="AN1924" s="48"/>
    </row>
    <row r="1925" spans="27:40" s="10" customFormat="1" x14ac:dyDescent="0.2">
      <c r="AA1925" s="48"/>
      <c r="AB1925" s="53"/>
      <c r="AN1925" s="48"/>
    </row>
    <row r="1926" spans="27:40" s="10" customFormat="1" x14ac:dyDescent="0.2">
      <c r="AA1926" s="48"/>
      <c r="AB1926" s="53"/>
      <c r="AN1926" s="48"/>
    </row>
    <row r="1927" spans="27:40" s="10" customFormat="1" x14ac:dyDescent="0.2">
      <c r="AA1927" s="48"/>
      <c r="AB1927" s="53"/>
      <c r="AN1927" s="48"/>
    </row>
    <row r="1928" spans="27:40" s="10" customFormat="1" x14ac:dyDescent="0.2">
      <c r="AA1928" s="48"/>
      <c r="AB1928" s="53"/>
      <c r="AN1928" s="48"/>
    </row>
    <row r="1929" spans="27:40" s="10" customFormat="1" x14ac:dyDescent="0.2">
      <c r="AA1929" s="48"/>
      <c r="AB1929" s="53"/>
      <c r="AN1929" s="48"/>
    </row>
    <row r="1930" spans="27:40" s="10" customFormat="1" x14ac:dyDescent="0.2">
      <c r="AA1930" s="48"/>
      <c r="AB1930" s="53"/>
      <c r="AN1930" s="48"/>
    </row>
    <row r="1931" spans="27:40" s="10" customFormat="1" x14ac:dyDescent="0.2">
      <c r="AA1931" s="48"/>
      <c r="AB1931" s="53"/>
      <c r="AN1931" s="48"/>
    </row>
    <row r="1932" spans="27:40" s="10" customFormat="1" x14ac:dyDescent="0.2">
      <c r="AA1932" s="48"/>
      <c r="AB1932" s="53"/>
      <c r="AN1932" s="48"/>
    </row>
    <row r="1933" spans="27:40" s="10" customFormat="1" x14ac:dyDescent="0.2">
      <c r="AA1933" s="48"/>
      <c r="AB1933" s="53"/>
      <c r="AN1933" s="48"/>
    </row>
    <row r="1934" spans="27:40" s="10" customFormat="1" x14ac:dyDescent="0.2">
      <c r="AA1934" s="48"/>
      <c r="AB1934" s="53"/>
      <c r="AN1934" s="48"/>
    </row>
    <row r="1935" spans="27:40" s="10" customFormat="1" x14ac:dyDescent="0.2">
      <c r="AA1935" s="48"/>
      <c r="AB1935" s="53"/>
      <c r="AN1935" s="48"/>
    </row>
    <row r="1936" spans="27:40" s="10" customFormat="1" x14ac:dyDescent="0.2">
      <c r="AA1936" s="48"/>
      <c r="AB1936" s="53"/>
      <c r="AN1936" s="48"/>
    </row>
    <row r="1937" spans="27:40" s="10" customFormat="1" x14ac:dyDescent="0.2">
      <c r="AA1937" s="48"/>
      <c r="AB1937" s="53"/>
      <c r="AN1937" s="48"/>
    </row>
    <row r="1938" spans="27:40" s="10" customFormat="1" x14ac:dyDescent="0.2">
      <c r="AA1938" s="48"/>
      <c r="AB1938" s="53"/>
      <c r="AN1938" s="48"/>
    </row>
    <row r="1939" spans="27:40" s="10" customFormat="1" x14ac:dyDescent="0.2">
      <c r="AA1939" s="48"/>
      <c r="AB1939" s="53"/>
      <c r="AN1939" s="48"/>
    </row>
    <row r="1940" spans="27:40" s="10" customFormat="1" x14ac:dyDescent="0.2">
      <c r="AA1940" s="48"/>
      <c r="AB1940" s="53"/>
      <c r="AN1940" s="48"/>
    </row>
    <row r="1941" spans="27:40" s="10" customFormat="1" x14ac:dyDescent="0.2">
      <c r="AA1941" s="48"/>
      <c r="AB1941" s="53"/>
      <c r="AN1941" s="48"/>
    </row>
    <row r="1942" spans="27:40" s="10" customFormat="1" x14ac:dyDescent="0.2">
      <c r="AA1942" s="48"/>
      <c r="AB1942" s="53"/>
      <c r="AN1942" s="48"/>
    </row>
    <row r="1943" spans="27:40" s="10" customFormat="1" x14ac:dyDescent="0.2">
      <c r="AA1943" s="48"/>
      <c r="AB1943" s="53"/>
      <c r="AN1943" s="48"/>
    </row>
    <row r="1944" spans="27:40" s="10" customFormat="1" x14ac:dyDescent="0.2">
      <c r="AA1944" s="48"/>
      <c r="AB1944" s="53"/>
      <c r="AN1944" s="48"/>
    </row>
    <row r="1945" spans="27:40" s="10" customFormat="1" x14ac:dyDescent="0.2">
      <c r="AA1945" s="48"/>
      <c r="AB1945" s="53"/>
      <c r="AN1945" s="48"/>
    </row>
    <row r="1946" spans="27:40" s="10" customFormat="1" x14ac:dyDescent="0.2">
      <c r="AA1946" s="48"/>
      <c r="AB1946" s="53"/>
      <c r="AN1946" s="48"/>
    </row>
    <row r="1947" spans="27:40" s="10" customFormat="1" x14ac:dyDescent="0.2">
      <c r="AA1947" s="48"/>
      <c r="AB1947" s="53"/>
      <c r="AN1947" s="48"/>
    </row>
    <row r="1948" spans="27:40" s="10" customFormat="1" x14ac:dyDescent="0.2">
      <c r="AA1948" s="48"/>
      <c r="AB1948" s="53"/>
      <c r="AN1948" s="48"/>
    </row>
    <row r="1949" spans="27:40" s="10" customFormat="1" x14ac:dyDescent="0.2">
      <c r="AA1949" s="48"/>
      <c r="AB1949" s="53"/>
      <c r="AN1949" s="48"/>
    </row>
    <row r="1950" spans="27:40" s="10" customFormat="1" x14ac:dyDescent="0.2">
      <c r="AA1950" s="48"/>
      <c r="AB1950" s="53"/>
      <c r="AN1950" s="48"/>
    </row>
    <row r="1951" spans="27:40" s="10" customFormat="1" x14ac:dyDescent="0.2">
      <c r="AA1951" s="48"/>
      <c r="AB1951" s="53"/>
      <c r="AN1951" s="48"/>
    </row>
    <row r="1952" spans="27:40" s="10" customFormat="1" x14ac:dyDescent="0.2">
      <c r="AA1952" s="48"/>
      <c r="AB1952" s="53"/>
      <c r="AN1952" s="48"/>
    </row>
    <row r="1953" spans="27:40" s="10" customFormat="1" x14ac:dyDescent="0.2">
      <c r="AA1953" s="48"/>
      <c r="AB1953" s="53"/>
      <c r="AN1953" s="48"/>
    </row>
    <row r="1954" spans="27:40" s="10" customFormat="1" x14ac:dyDescent="0.2">
      <c r="AA1954" s="48"/>
      <c r="AB1954" s="53"/>
      <c r="AN1954" s="48"/>
    </row>
    <row r="1955" spans="27:40" s="10" customFormat="1" x14ac:dyDescent="0.2">
      <c r="AA1955" s="48"/>
      <c r="AB1955" s="53"/>
      <c r="AN1955" s="48"/>
    </row>
    <row r="1956" spans="27:40" s="10" customFormat="1" x14ac:dyDescent="0.2">
      <c r="AA1956" s="48"/>
      <c r="AB1956" s="53"/>
      <c r="AN1956" s="48"/>
    </row>
    <row r="1957" spans="27:40" s="10" customFormat="1" x14ac:dyDescent="0.2">
      <c r="AA1957" s="48"/>
      <c r="AB1957" s="53"/>
      <c r="AN1957" s="48"/>
    </row>
    <row r="1958" spans="27:40" s="10" customFormat="1" x14ac:dyDescent="0.2">
      <c r="AA1958" s="48"/>
      <c r="AB1958" s="53"/>
      <c r="AN1958" s="48"/>
    </row>
    <row r="1959" spans="27:40" s="10" customFormat="1" x14ac:dyDescent="0.2">
      <c r="AA1959" s="48"/>
      <c r="AB1959" s="53"/>
      <c r="AN1959" s="48"/>
    </row>
    <row r="1960" spans="27:40" s="10" customFormat="1" x14ac:dyDescent="0.2">
      <c r="AA1960" s="48"/>
      <c r="AB1960" s="53"/>
      <c r="AN1960" s="48"/>
    </row>
    <row r="1961" spans="27:40" s="10" customFormat="1" x14ac:dyDescent="0.2">
      <c r="AA1961" s="48"/>
      <c r="AB1961" s="53"/>
      <c r="AN1961" s="48"/>
    </row>
    <row r="1962" spans="27:40" s="10" customFormat="1" x14ac:dyDescent="0.2">
      <c r="AA1962" s="48"/>
      <c r="AB1962" s="53"/>
      <c r="AN1962" s="48"/>
    </row>
    <row r="1963" spans="27:40" s="10" customFormat="1" x14ac:dyDescent="0.2">
      <c r="AA1963" s="48"/>
      <c r="AB1963" s="53"/>
      <c r="AN1963" s="48"/>
    </row>
    <row r="1964" spans="27:40" s="10" customFormat="1" x14ac:dyDescent="0.2">
      <c r="AA1964" s="48"/>
      <c r="AB1964" s="53"/>
      <c r="AN1964" s="48"/>
    </row>
    <row r="1965" spans="27:40" s="10" customFormat="1" x14ac:dyDescent="0.2">
      <c r="AA1965" s="48"/>
      <c r="AB1965" s="53"/>
      <c r="AN1965" s="48"/>
    </row>
    <row r="1966" spans="27:40" s="10" customFormat="1" x14ac:dyDescent="0.2">
      <c r="AA1966" s="48"/>
      <c r="AB1966" s="53"/>
      <c r="AN1966" s="48"/>
    </row>
    <row r="1967" spans="27:40" s="10" customFormat="1" x14ac:dyDescent="0.2">
      <c r="AA1967" s="48"/>
      <c r="AB1967" s="53"/>
      <c r="AN1967" s="48"/>
    </row>
    <row r="1968" spans="27:40" s="10" customFormat="1" x14ac:dyDescent="0.2">
      <c r="AA1968" s="48"/>
      <c r="AB1968" s="53"/>
      <c r="AN1968" s="48"/>
    </row>
    <row r="1969" spans="27:40" s="10" customFormat="1" x14ac:dyDescent="0.2">
      <c r="AA1969" s="48"/>
      <c r="AB1969" s="53"/>
      <c r="AN1969" s="48"/>
    </row>
    <row r="1970" spans="27:40" s="10" customFormat="1" x14ac:dyDescent="0.2">
      <c r="AA1970" s="48"/>
      <c r="AB1970" s="53"/>
      <c r="AN1970" s="48"/>
    </row>
    <row r="1971" spans="27:40" s="10" customFormat="1" x14ac:dyDescent="0.2">
      <c r="AA1971" s="48"/>
      <c r="AB1971" s="53"/>
      <c r="AN1971" s="48"/>
    </row>
    <row r="1972" spans="27:40" s="10" customFormat="1" x14ac:dyDescent="0.2">
      <c r="AA1972" s="48"/>
      <c r="AB1972" s="53"/>
      <c r="AN1972" s="48"/>
    </row>
    <row r="1973" spans="27:40" s="10" customFormat="1" x14ac:dyDescent="0.2">
      <c r="AA1973" s="48"/>
      <c r="AB1973" s="53"/>
      <c r="AN1973" s="48"/>
    </row>
    <row r="1974" spans="27:40" s="10" customFormat="1" x14ac:dyDescent="0.2">
      <c r="AA1974" s="48"/>
      <c r="AB1974" s="53"/>
      <c r="AN1974" s="48"/>
    </row>
    <row r="1975" spans="27:40" s="10" customFormat="1" x14ac:dyDescent="0.2">
      <c r="AA1975" s="48"/>
      <c r="AB1975" s="53"/>
      <c r="AN1975" s="48"/>
    </row>
    <row r="1976" spans="27:40" s="10" customFormat="1" x14ac:dyDescent="0.2">
      <c r="AA1976" s="48"/>
      <c r="AB1976" s="53"/>
      <c r="AN1976" s="48"/>
    </row>
    <row r="1977" spans="27:40" s="10" customFormat="1" x14ac:dyDescent="0.2">
      <c r="AA1977" s="48"/>
      <c r="AB1977" s="53"/>
      <c r="AN1977" s="48"/>
    </row>
    <row r="1978" spans="27:40" s="10" customFormat="1" x14ac:dyDescent="0.2">
      <c r="AA1978" s="48"/>
      <c r="AB1978" s="53"/>
      <c r="AN1978" s="48"/>
    </row>
    <row r="1979" spans="27:40" s="10" customFormat="1" x14ac:dyDescent="0.2">
      <c r="AA1979" s="48"/>
      <c r="AB1979" s="53"/>
      <c r="AN1979" s="48"/>
    </row>
    <row r="1980" spans="27:40" s="10" customFormat="1" x14ac:dyDescent="0.2">
      <c r="AA1980" s="48"/>
      <c r="AB1980" s="53"/>
      <c r="AN1980" s="48"/>
    </row>
    <row r="1981" spans="27:40" s="10" customFormat="1" x14ac:dyDescent="0.2">
      <c r="AA1981" s="48"/>
      <c r="AB1981" s="53"/>
      <c r="AN1981" s="48"/>
    </row>
    <row r="1982" spans="27:40" s="10" customFormat="1" x14ac:dyDescent="0.2">
      <c r="AA1982" s="48"/>
      <c r="AB1982" s="53"/>
      <c r="AN1982" s="48"/>
    </row>
    <row r="1983" spans="27:40" s="10" customFormat="1" x14ac:dyDescent="0.2">
      <c r="AA1983" s="48"/>
      <c r="AB1983" s="53"/>
      <c r="AN1983" s="48"/>
    </row>
    <row r="1984" spans="27:40" s="10" customFormat="1" x14ac:dyDescent="0.2">
      <c r="AA1984" s="48"/>
      <c r="AB1984" s="53"/>
      <c r="AN1984" s="48"/>
    </row>
    <row r="1985" spans="27:40" s="10" customFormat="1" x14ac:dyDescent="0.2">
      <c r="AA1985" s="48"/>
      <c r="AB1985" s="53"/>
      <c r="AN1985" s="48"/>
    </row>
    <row r="1986" spans="27:40" s="10" customFormat="1" x14ac:dyDescent="0.2">
      <c r="AA1986" s="48"/>
      <c r="AB1986" s="53"/>
      <c r="AN1986" s="48"/>
    </row>
    <row r="1987" spans="27:40" s="10" customFormat="1" x14ac:dyDescent="0.2">
      <c r="AA1987" s="48"/>
      <c r="AB1987" s="53"/>
      <c r="AN1987" s="48"/>
    </row>
    <row r="1988" spans="27:40" s="10" customFormat="1" x14ac:dyDescent="0.2">
      <c r="AA1988" s="48"/>
      <c r="AB1988" s="53"/>
      <c r="AN1988" s="48"/>
    </row>
    <row r="1989" spans="27:40" s="10" customFormat="1" x14ac:dyDescent="0.2">
      <c r="AA1989" s="48"/>
      <c r="AB1989" s="53"/>
      <c r="AN1989" s="48"/>
    </row>
    <row r="1990" spans="27:40" s="10" customFormat="1" x14ac:dyDescent="0.2">
      <c r="AA1990" s="48"/>
      <c r="AB1990" s="53"/>
      <c r="AN1990" s="48"/>
    </row>
    <row r="1991" spans="27:40" s="10" customFormat="1" x14ac:dyDescent="0.2">
      <c r="AA1991" s="48"/>
      <c r="AB1991" s="53"/>
      <c r="AN1991" s="48"/>
    </row>
    <row r="1992" spans="27:40" s="10" customFormat="1" x14ac:dyDescent="0.2">
      <c r="AA1992" s="48"/>
      <c r="AB1992" s="53"/>
      <c r="AN1992" s="48"/>
    </row>
    <row r="1993" spans="27:40" s="10" customFormat="1" x14ac:dyDescent="0.2">
      <c r="AA1993" s="48"/>
      <c r="AB1993" s="53"/>
      <c r="AN1993" s="48"/>
    </row>
    <row r="1994" spans="27:40" s="10" customFormat="1" x14ac:dyDescent="0.2">
      <c r="AA1994" s="48"/>
      <c r="AB1994" s="53"/>
      <c r="AN1994" s="48"/>
    </row>
    <row r="1995" spans="27:40" s="10" customFormat="1" x14ac:dyDescent="0.2">
      <c r="AA1995" s="48"/>
      <c r="AB1995" s="53"/>
      <c r="AN1995" s="48"/>
    </row>
    <row r="1996" spans="27:40" s="10" customFormat="1" x14ac:dyDescent="0.2">
      <c r="AA1996" s="48"/>
      <c r="AB1996" s="53"/>
      <c r="AN1996" s="48"/>
    </row>
    <row r="1997" spans="27:40" s="10" customFormat="1" x14ac:dyDescent="0.2">
      <c r="AA1997" s="48"/>
      <c r="AB1997" s="53"/>
      <c r="AN1997" s="48"/>
    </row>
    <row r="1998" spans="27:40" s="10" customFormat="1" x14ac:dyDescent="0.2">
      <c r="AA1998" s="48"/>
      <c r="AB1998" s="53"/>
      <c r="AN1998" s="48"/>
    </row>
    <row r="1999" spans="27:40" s="10" customFormat="1" x14ac:dyDescent="0.2">
      <c r="AA1999" s="48"/>
      <c r="AB1999" s="53"/>
      <c r="AN1999" s="48"/>
    </row>
    <row r="2000" spans="27:40" s="10" customFormat="1" x14ac:dyDescent="0.2">
      <c r="AA2000" s="48"/>
      <c r="AB2000" s="53"/>
      <c r="AN2000" s="48"/>
    </row>
    <row r="2001" spans="27:40" s="10" customFormat="1" x14ac:dyDescent="0.2">
      <c r="AA2001" s="48"/>
      <c r="AB2001" s="53"/>
      <c r="AN2001" s="48"/>
    </row>
    <row r="2002" spans="27:40" s="10" customFormat="1" x14ac:dyDescent="0.2">
      <c r="AA2002" s="48"/>
      <c r="AB2002" s="53"/>
      <c r="AN2002" s="48"/>
    </row>
    <row r="2003" spans="27:40" s="10" customFormat="1" x14ac:dyDescent="0.2">
      <c r="AA2003" s="48"/>
      <c r="AB2003" s="53"/>
      <c r="AN2003" s="48"/>
    </row>
    <row r="2004" spans="27:40" s="10" customFormat="1" x14ac:dyDescent="0.2">
      <c r="AA2004" s="48"/>
      <c r="AB2004" s="53"/>
      <c r="AN2004" s="48"/>
    </row>
    <row r="2005" spans="27:40" s="10" customFormat="1" x14ac:dyDescent="0.2">
      <c r="AA2005" s="48"/>
      <c r="AB2005" s="53"/>
      <c r="AN2005" s="48"/>
    </row>
    <row r="2006" spans="27:40" s="10" customFormat="1" x14ac:dyDescent="0.2">
      <c r="AA2006" s="48"/>
      <c r="AB2006" s="53"/>
      <c r="AN2006" s="48"/>
    </row>
    <row r="2007" spans="27:40" s="10" customFormat="1" x14ac:dyDescent="0.2">
      <c r="AA2007" s="48"/>
      <c r="AB2007" s="53"/>
      <c r="AN2007" s="48"/>
    </row>
    <row r="2008" spans="27:40" s="10" customFormat="1" x14ac:dyDescent="0.2">
      <c r="AA2008" s="48"/>
      <c r="AB2008" s="53"/>
      <c r="AN2008" s="48"/>
    </row>
    <row r="2009" spans="27:40" s="10" customFormat="1" x14ac:dyDescent="0.2">
      <c r="AA2009" s="48"/>
      <c r="AB2009" s="53"/>
      <c r="AN2009" s="48"/>
    </row>
    <row r="2010" spans="27:40" s="10" customFormat="1" x14ac:dyDescent="0.2">
      <c r="AA2010" s="48"/>
      <c r="AB2010" s="53"/>
      <c r="AN2010" s="48"/>
    </row>
    <row r="2011" spans="27:40" s="10" customFormat="1" x14ac:dyDescent="0.2">
      <c r="AA2011" s="48"/>
      <c r="AB2011" s="53"/>
      <c r="AN2011" s="48"/>
    </row>
    <row r="2012" spans="27:40" s="10" customFormat="1" x14ac:dyDescent="0.2">
      <c r="AA2012" s="48"/>
      <c r="AB2012" s="53"/>
      <c r="AN2012" s="48"/>
    </row>
    <row r="2013" spans="27:40" s="10" customFormat="1" x14ac:dyDescent="0.2">
      <c r="AA2013" s="48"/>
      <c r="AB2013" s="53"/>
      <c r="AN2013" s="48"/>
    </row>
    <row r="2014" spans="27:40" s="10" customFormat="1" x14ac:dyDescent="0.2">
      <c r="AA2014" s="48"/>
      <c r="AB2014" s="53"/>
      <c r="AN2014" s="48"/>
    </row>
    <row r="2015" spans="27:40" s="10" customFormat="1" x14ac:dyDescent="0.2">
      <c r="AA2015" s="48"/>
      <c r="AB2015" s="53"/>
      <c r="AN2015" s="48"/>
    </row>
    <row r="2016" spans="27:40" s="10" customFormat="1" x14ac:dyDescent="0.2">
      <c r="AA2016" s="48"/>
      <c r="AB2016" s="53"/>
      <c r="AN2016" s="48"/>
    </row>
    <row r="2017" spans="27:40" s="10" customFormat="1" x14ac:dyDescent="0.2">
      <c r="AA2017" s="48"/>
      <c r="AB2017" s="53"/>
      <c r="AN2017" s="48"/>
    </row>
    <row r="2018" spans="27:40" s="10" customFormat="1" x14ac:dyDescent="0.2">
      <c r="AA2018" s="48"/>
      <c r="AB2018" s="53"/>
      <c r="AN2018" s="48"/>
    </row>
    <row r="2019" spans="27:40" s="10" customFormat="1" x14ac:dyDescent="0.2">
      <c r="AA2019" s="48"/>
      <c r="AB2019" s="53"/>
      <c r="AN2019" s="48"/>
    </row>
    <row r="2020" spans="27:40" s="10" customFormat="1" x14ac:dyDescent="0.2">
      <c r="AA2020" s="48"/>
      <c r="AB2020" s="53"/>
      <c r="AN2020" s="48"/>
    </row>
    <row r="2021" spans="27:40" s="10" customFormat="1" x14ac:dyDescent="0.2">
      <c r="AA2021" s="48"/>
      <c r="AB2021" s="53"/>
      <c r="AN2021" s="48"/>
    </row>
    <row r="2022" spans="27:40" s="10" customFormat="1" x14ac:dyDescent="0.2">
      <c r="AA2022" s="48"/>
      <c r="AB2022" s="53"/>
      <c r="AN2022" s="48"/>
    </row>
    <row r="2023" spans="27:40" s="10" customFormat="1" x14ac:dyDescent="0.2">
      <c r="AA2023" s="48"/>
      <c r="AB2023" s="53"/>
      <c r="AN2023" s="48"/>
    </row>
    <row r="2024" spans="27:40" s="10" customFormat="1" x14ac:dyDescent="0.2">
      <c r="AA2024" s="48"/>
      <c r="AB2024" s="53"/>
      <c r="AN2024" s="48"/>
    </row>
    <row r="2025" spans="27:40" s="10" customFormat="1" x14ac:dyDescent="0.2">
      <c r="AA2025" s="48"/>
      <c r="AB2025" s="53"/>
      <c r="AN2025" s="48"/>
    </row>
    <row r="2026" spans="27:40" s="10" customFormat="1" x14ac:dyDescent="0.2">
      <c r="AA2026" s="48"/>
      <c r="AB2026" s="53"/>
      <c r="AN2026" s="48"/>
    </row>
    <row r="2027" spans="27:40" s="10" customFormat="1" x14ac:dyDescent="0.2">
      <c r="AA2027" s="48"/>
      <c r="AB2027" s="53"/>
      <c r="AN2027" s="48"/>
    </row>
    <row r="2028" spans="27:40" s="10" customFormat="1" x14ac:dyDescent="0.2">
      <c r="AA2028" s="48"/>
      <c r="AB2028" s="53"/>
      <c r="AN2028" s="48"/>
    </row>
    <row r="2029" spans="27:40" s="10" customFormat="1" x14ac:dyDescent="0.2">
      <c r="AA2029" s="48"/>
      <c r="AB2029" s="53"/>
      <c r="AN2029" s="48"/>
    </row>
    <row r="2030" spans="27:40" s="10" customFormat="1" x14ac:dyDescent="0.2">
      <c r="AA2030" s="48"/>
      <c r="AB2030" s="53"/>
      <c r="AN2030" s="48"/>
    </row>
    <row r="2031" spans="27:40" s="10" customFormat="1" x14ac:dyDescent="0.2">
      <c r="AA2031" s="48"/>
      <c r="AB2031" s="53"/>
      <c r="AN2031" s="48"/>
    </row>
    <row r="2032" spans="27:40" s="10" customFormat="1" x14ac:dyDescent="0.2">
      <c r="AA2032" s="48"/>
      <c r="AB2032" s="53"/>
      <c r="AN2032" s="48"/>
    </row>
    <row r="2033" spans="27:40" s="10" customFormat="1" x14ac:dyDescent="0.2">
      <c r="AA2033" s="48"/>
      <c r="AB2033" s="53"/>
      <c r="AN2033" s="48"/>
    </row>
    <row r="2034" spans="27:40" s="10" customFormat="1" x14ac:dyDescent="0.2">
      <c r="AA2034" s="48"/>
      <c r="AB2034" s="53"/>
      <c r="AN2034" s="48"/>
    </row>
    <row r="2035" spans="27:40" s="10" customFormat="1" x14ac:dyDescent="0.2">
      <c r="AA2035" s="48"/>
      <c r="AB2035" s="53"/>
      <c r="AN2035" s="48"/>
    </row>
    <row r="2036" spans="27:40" s="10" customFormat="1" x14ac:dyDescent="0.2">
      <c r="AA2036" s="48"/>
      <c r="AB2036" s="53"/>
      <c r="AN2036" s="48"/>
    </row>
    <row r="2037" spans="27:40" s="10" customFormat="1" x14ac:dyDescent="0.2">
      <c r="AA2037" s="48"/>
      <c r="AB2037" s="53"/>
      <c r="AN2037" s="48"/>
    </row>
    <row r="2038" spans="27:40" s="10" customFormat="1" x14ac:dyDescent="0.2">
      <c r="AA2038" s="48"/>
      <c r="AB2038" s="53"/>
      <c r="AN2038" s="48"/>
    </row>
    <row r="2039" spans="27:40" s="10" customFormat="1" x14ac:dyDescent="0.2">
      <c r="AA2039" s="48"/>
      <c r="AB2039" s="53"/>
      <c r="AN2039" s="48"/>
    </row>
    <row r="2040" spans="27:40" s="10" customFormat="1" x14ac:dyDescent="0.2">
      <c r="AA2040" s="48"/>
      <c r="AB2040" s="53"/>
      <c r="AN2040" s="48"/>
    </row>
    <row r="2041" spans="27:40" s="10" customFormat="1" x14ac:dyDescent="0.2">
      <c r="AA2041" s="48"/>
      <c r="AB2041" s="53"/>
      <c r="AN2041" s="48"/>
    </row>
    <row r="2042" spans="27:40" s="10" customFormat="1" x14ac:dyDescent="0.2">
      <c r="AA2042" s="48"/>
      <c r="AB2042" s="53"/>
      <c r="AN2042" s="48"/>
    </row>
    <row r="2043" spans="27:40" s="10" customFormat="1" x14ac:dyDescent="0.2">
      <c r="AA2043" s="48"/>
      <c r="AB2043" s="53"/>
      <c r="AN2043" s="48"/>
    </row>
    <row r="2044" spans="27:40" s="10" customFormat="1" x14ac:dyDescent="0.2">
      <c r="AA2044" s="48"/>
      <c r="AB2044" s="53"/>
      <c r="AN2044" s="48"/>
    </row>
    <row r="2045" spans="27:40" s="10" customFormat="1" x14ac:dyDescent="0.2">
      <c r="AA2045" s="48"/>
      <c r="AB2045" s="53"/>
      <c r="AN2045" s="48"/>
    </row>
    <row r="2046" spans="27:40" s="10" customFormat="1" x14ac:dyDescent="0.2">
      <c r="AA2046" s="48"/>
      <c r="AB2046" s="53"/>
      <c r="AN2046" s="48"/>
    </row>
    <row r="2047" spans="27:40" s="10" customFormat="1" x14ac:dyDescent="0.2">
      <c r="AA2047" s="48"/>
      <c r="AB2047" s="53"/>
      <c r="AN2047" s="48"/>
    </row>
    <row r="2048" spans="27:40" s="10" customFormat="1" x14ac:dyDescent="0.2">
      <c r="AA2048" s="48"/>
      <c r="AB2048" s="53"/>
      <c r="AN2048" s="48"/>
    </row>
    <row r="2049" spans="27:40" s="10" customFormat="1" x14ac:dyDescent="0.2">
      <c r="AA2049" s="48"/>
      <c r="AB2049" s="53"/>
      <c r="AN2049" s="48"/>
    </row>
    <row r="2050" spans="27:40" s="10" customFormat="1" x14ac:dyDescent="0.2">
      <c r="AA2050" s="48"/>
      <c r="AB2050" s="53"/>
      <c r="AN2050" s="48"/>
    </row>
    <row r="2051" spans="27:40" s="10" customFormat="1" x14ac:dyDescent="0.2">
      <c r="AA2051" s="48"/>
      <c r="AB2051" s="53"/>
      <c r="AN2051" s="48"/>
    </row>
    <row r="2052" spans="27:40" s="10" customFormat="1" x14ac:dyDescent="0.2">
      <c r="AA2052" s="48"/>
      <c r="AB2052" s="53"/>
      <c r="AN2052" s="48"/>
    </row>
    <row r="2053" spans="27:40" s="10" customFormat="1" x14ac:dyDescent="0.2">
      <c r="AA2053" s="48"/>
      <c r="AB2053" s="53"/>
      <c r="AN2053" s="48"/>
    </row>
    <row r="2054" spans="27:40" s="10" customFormat="1" x14ac:dyDescent="0.2">
      <c r="AA2054" s="48"/>
      <c r="AB2054" s="53"/>
      <c r="AN2054" s="48"/>
    </row>
    <row r="2055" spans="27:40" s="10" customFormat="1" x14ac:dyDescent="0.2">
      <c r="AA2055" s="48"/>
      <c r="AB2055" s="53"/>
      <c r="AN2055" s="48"/>
    </row>
    <row r="2056" spans="27:40" s="10" customFormat="1" x14ac:dyDescent="0.2">
      <c r="AA2056" s="48"/>
      <c r="AB2056" s="53"/>
      <c r="AN2056" s="48"/>
    </row>
    <row r="2057" spans="27:40" s="10" customFormat="1" x14ac:dyDescent="0.2">
      <c r="AA2057" s="48"/>
      <c r="AB2057" s="53"/>
      <c r="AN2057" s="48"/>
    </row>
    <row r="2058" spans="27:40" s="10" customFormat="1" x14ac:dyDescent="0.2">
      <c r="AA2058" s="48"/>
      <c r="AB2058" s="53"/>
      <c r="AN2058" s="48"/>
    </row>
    <row r="2059" spans="27:40" s="10" customFormat="1" x14ac:dyDescent="0.2">
      <c r="AA2059" s="48"/>
      <c r="AB2059" s="53"/>
      <c r="AN2059" s="48"/>
    </row>
    <row r="2060" spans="27:40" s="10" customFormat="1" x14ac:dyDescent="0.2">
      <c r="AA2060" s="48"/>
      <c r="AB2060" s="53"/>
      <c r="AN2060" s="48"/>
    </row>
    <row r="2061" spans="27:40" s="10" customFormat="1" x14ac:dyDescent="0.2">
      <c r="AA2061" s="48"/>
      <c r="AB2061" s="53"/>
      <c r="AN2061" s="48"/>
    </row>
    <row r="2062" spans="27:40" s="10" customFormat="1" x14ac:dyDescent="0.2">
      <c r="AA2062" s="48"/>
      <c r="AB2062" s="53"/>
      <c r="AN2062" s="48"/>
    </row>
    <row r="2063" spans="27:40" s="10" customFormat="1" x14ac:dyDescent="0.2">
      <c r="AA2063" s="48"/>
      <c r="AB2063" s="53"/>
      <c r="AN2063" s="48"/>
    </row>
    <row r="2064" spans="27:40" s="10" customFormat="1" x14ac:dyDescent="0.2">
      <c r="AA2064" s="48"/>
      <c r="AB2064" s="53"/>
      <c r="AN2064" s="48"/>
    </row>
    <row r="2065" spans="27:40" s="10" customFormat="1" x14ac:dyDescent="0.2">
      <c r="AA2065" s="48"/>
      <c r="AB2065" s="53"/>
      <c r="AN2065" s="48"/>
    </row>
    <row r="2066" spans="27:40" s="10" customFormat="1" x14ac:dyDescent="0.2">
      <c r="AA2066" s="48"/>
      <c r="AB2066" s="53"/>
      <c r="AN2066" s="48"/>
    </row>
    <row r="2067" spans="27:40" s="10" customFormat="1" x14ac:dyDescent="0.2">
      <c r="AA2067" s="48"/>
      <c r="AB2067" s="53"/>
      <c r="AN2067" s="48"/>
    </row>
    <row r="2068" spans="27:40" s="10" customFormat="1" x14ac:dyDescent="0.2">
      <c r="AA2068" s="48"/>
      <c r="AB2068" s="53"/>
      <c r="AN2068" s="48"/>
    </row>
    <row r="2069" spans="27:40" s="10" customFormat="1" x14ac:dyDescent="0.2">
      <c r="AA2069" s="48"/>
      <c r="AB2069" s="53"/>
      <c r="AN2069" s="48"/>
    </row>
    <row r="2070" spans="27:40" s="10" customFormat="1" x14ac:dyDescent="0.2">
      <c r="AA2070" s="48"/>
      <c r="AB2070" s="53"/>
      <c r="AN2070" s="48"/>
    </row>
    <row r="2071" spans="27:40" s="10" customFormat="1" x14ac:dyDescent="0.2">
      <c r="AA2071" s="48"/>
      <c r="AB2071" s="53"/>
      <c r="AN2071" s="48"/>
    </row>
    <row r="2072" spans="27:40" s="10" customFormat="1" x14ac:dyDescent="0.2">
      <c r="AA2072" s="48"/>
      <c r="AB2072" s="53"/>
      <c r="AN2072" s="48"/>
    </row>
    <row r="2073" spans="27:40" s="10" customFormat="1" x14ac:dyDescent="0.2">
      <c r="AA2073" s="48"/>
      <c r="AB2073" s="53"/>
      <c r="AN2073" s="48"/>
    </row>
    <row r="2074" spans="27:40" s="10" customFormat="1" x14ac:dyDescent="0.2">
      <c r="AA2074" s="48"/>
      <c r="AB2074" s="53"/>
      <c r="AN2074" s="48"/>
    </row>
    <row r="2075" spans="27:40" s="10" customFormat="1" x14ac:dyDescent="0.2">
      <c r="AA2075" s="48"/>
      <c r="AB2075" s="53"/>
      <c r="AN2075" s="48"/>
    </row>
    <row r="2076" spans="27:40" s="10" customFormat="1" x14ac:dyDescent="0.2">
      <c r="AA2076" s="48"/>
      <c r="AB2076" s="53"/>
      <c r="AN2076" s="48"/>
    </row>
    <row r="2077" spans="27:40" s="10" customFormat="1" x14ac:dyDescent="0.2">
      <c r="AA2077" s="48"/>
      <c r="AB2077" s="53"/>
      <c r="AN2077" s="48"/>
    </row>
    <row r="2078" spans="27:40" s="10" customFormat="1" x14ac:dyDescent="0.2">
      <c r="AA2078" s="48"/>
      <c r="AB2078" s="53"/>
      <c r="AN2078" s="48"/>
    </row>
    <row r="2079" spans="27:40" s="10" customFormat="1" x14ac:dyDescent="0.2">
      <c r="AA2079" s="48"/>
      <c r="AB2079" s="53"/>
      <c r="AN2079" s="48"/>
    </row>
    <row r="2080" spans="27:40" s="10" customFormat="1" x14ac:dyDescent="0.2">
      <c r="AA2080" s="48"/>
      <c r="AB2080" s="53"/>
      <c r="AN2080" s="48"/>
    </row>
    <row r="2081" spans="27:40" s="10" customFormat="1" x14ac:dyDescent="0.2">
      <c r="AA2081" s="48"/>
      <c r="AB2081" s="53"/>
      <c r="AN2081" s="48"/>
    </row>
    <row r="2082" spans="27:40" s="10" customFormat="1" x14ac:dyDescent="0.2">
      <c r="AA2082" s="48"/>
      <c r="AB2082" s="53"/>
      <c r="AN2082" s="48"/>
    </row>
    <row r="2083" spans="27:40" s="10" customFormat="1" x14ac:dyDescent="0.2">
      <c r="AA2083" s="48"/>
      <c r="AB2083" s="53"/>
      <c r="AN2083" s="48"/>
    </row>
    <row r="2084" spans="27:40" s="10" customFormat="1" x14ac:dyDescent="0.2">
      <c r="AA2084" s="48"/>
      <c r="AB2084" s="53"/>
      <c r="AN2084" s="48"/>
    </row>
    <row r="2085" spans="27:40" s="10" customFormat="1" x14ac:dyDescent="0.2">
      <c r="AA2085" s="48"/>
      <c r="AB2085" s="53"/>
      <c r="AN2085" s="48"/>
    </row>
    <row r="2086" spans="27:40" s="10" customFormat="1" x14ac:dyDescent="0.2">
      <c r="AA2086" s="48"/>
      <c r="AB2086" s="53"/>
      <c r="AN2086" s="48"/>
    </row>
    <row r="2087" spans="27:40" s="10" customFormat="1" x14ac:dyDescent="0.2">
      <c r="AA2087" s="48"/>
      <c r="AB2087" s="53"/>
      <c r="AN2087" s="48"/>
    </row>
    <row r="2088" spans="27:40" s="10" customFormat="1" x14ac:dyDescent="0.2">
      <c r="AA2088" s="48"/>
      <c r="AB2088" s="53"/>
      <c r="AN2088" s="48"/>
    </row>
    <row r="2089" spans="27:40" s="10" customFormat="1" x14ac:dyDescent="0.2">
      <c r="AA2089" s="48"/>
      <c r="AB2089" s="53"/>
      <c r="AN2089" s="48"/>
    </row>
    <row r="2090" spans="27:40" s="10" customFormat="1" x14ac:dyDescent="0.2">
      <c r="AA2090" s="48"/>
      <c r="AB2090" s="53"/>
      <c r="AN2090" s="48"/>
    </row>
    <row r="2091" spans="27:40" s="10" customFormat="1" x14ac:dyDescent="0.2">
      <c r="AA2091" s="48"/>
      <c r="AB2091" s="53"/>
      <c r="AN2091" s="48"/>
    </row>
    <row r="2092" spans="27:40" s="10" customFormat="1" x14ac:dyDescent="0.2">
      <c r="AA2092" s="48"/>
      <c r="AB2092" s="53"/>
      <c r="AN2092" s="48"/>
    </row>
    <row r="2093" spans="27:40" s="10" customFormat="1" x14ac:dyDescent="0.2">
      <c r="AA2093" s="48"/>
      <c r="AB2093" s="53"/>
      <c r="AN2093" s="48"/>
    </row>
    <row r="2094" spans="27:40" s="10" customFormat="1" x14ac:dyDescent="0.2">
      <c r="AA2094" s="48"/>
      <c r="AB2094" s="53"/>
      <c r="AN2094" s="48"/>
    </row>
    <row r="2095" spans="27:40" s="10" customFormat="1" x14ac:dyDescent="0.2">
      <c r="AA2095" s="48"/>
      <c r="AB2095" s="53"/>
      <c r="AN2095" s="48"/>
    </row>
    <row r="2096" spans="27:40" s="10" customFormat="1" x14ac:dyDescent="0.2">
      <c r="AA2096" s="48"/>
      <c r="AB2096" s="53"/>
      <c r="AN2096" s="48"/>
    </row>
    <row r="2097" spans="27:40" s="10" customFormat="1" x14ac:dyDescent="0.2">
      <c r="AA2097" s="48"/>
      <c r="AB2097" s="53"/>
      <c r="AN2097" s="48"/>
    </row>
    <row r="2098" spans="27:40" s="10" customFormat="1" x14ac:dyDescent="0.2">
      <c r="AA2098" s="48"/>
      <c r="AB2098" s="53"/>
      <c r="AN2098" s="48"/>
    </row>
    <row r="2099" spans="27:40" s="10" customFormat="1" x14ac:dyDescent="0.2">
      <c r="AA2099" s="48"/>
      <c r="AB2099" s="53"/>
      <c r="AN2099" s="48"/>
    </row>
    <row r="2100" spans="27:40" s="10" customFormat="1" x14ac:dyDescent="0.2">
      <c r="AA2100" s="48"/>
      <c r="AB2100" s="53"/>
      <c r="AN2100" s="48"/>
    </row>
    <row r="2101" spans="27:40" s="10" customFormat="1" x14ac:dyDescent="0.2">
      <c r="AA2101" s="48"/>
      <c r="AB2101" s="53"/>
      <c r="AN2101" s="48"/>
    </row>
    <row r="2102" spans="27:40" s="10" customFormat="1" x14ac:dyDescent="0.2">
      <c r="AA2102" s="48"/>
      <c r="AB2102" s="53"/>
      <c r="AN2102" s="48"/>
    </row>
    <row r="2103" spans="27:40" s="10" customFormat="1" x14ac:dyDescent="0.2">
      <c r="AA2103" s="48"/>
      <c r="AB2103" s="53"/>
      <c r="AN2103" s="48"/>
    </row>
    <row r="2104" spans="27:40" s="10" customFormat="1" x14ac:dyDescent="0.2">
      <c r="AA2104" s="48"/>
      <c r="AB2104" s="53"/>
      <c r="AN2104" s="48"/>
    </row>
    <row r="2105" spans="27:40" s="10" customFormat="1" x14ac:dyDescent="0.2">
      <c r="AA2105" s="48"/>
      <c r="AB2105" s="53"/>
      <c r="AN2105" s="48"/>
    </row>
    <row r="2106" spans="27:40" s="10" customFormat="1" x14ac:dyDescent="0.2">
      <c r="AA2106" s="48"/>
      <c r="AB2106" s="53"/>
      <c r="AN2106" s="48"/>
    </row>
    <row r="2107" spans="27:40" s="10" customFormat="1" x14ac:dyDescent="0.2">
      <c r="AA2107" s="48"/>
      <c r="AB2107" s="53"/>
      <c r="AN2107" s="48"/>
    </row>
    <row r="2108" spans="27:40" s="10" customFormat="1" x14ac:dyDescent="0.2">
      <c r="AA2108" s="48"/>
      <c r="AB2108" s="53"/>
      <c r="AN2108" s="48"/>
    </row>
    <row r="2109" spans="27:40" s="10" customFormat="1" x14ac:dyDescent="0.2">
      <c r="AA2109" s="48"/>
      <c r="AB2109" s="53"/>
      <c r="AN2109" s="48"/>
    </row>
    <row r="2110" spans="27:40" s="10" customFormat="1" x14ac:dyDescent="0.2">
      <c r="AA2110" s="48"/>
      <c r="AB2110" s="53"/>
      <c r="AN2110" s="48"/>
    </row>
    <row r="2111" spans="27:40" s="10" customFormat="1" x14ac:dyDescent="0.2">
      <c r="AA2111" s="48"/>
      <c r="AB2111" s="53"/>
      <c r="AN2111" s="48"/>
    </row>
    <row r="2112" spans="27:40" s="10" customFormat="1" x14ac:dyDescent="0.2">
      <c r="AA2112" s="48"/>
      <c r="AB2112" s="53"/>
      <c r="AN2112" s="48"/>
    </row>
    <row r="2113" spans="27:40" s="10" customFormat="1" x14ac:dyDescent="0.2">
      <c r="AA2113" s="48"/>
      <c r="AB2113" s="53"/>
      <c r="AN2113" s="48"/>
    </row>
    <row r="2114" spans="27:40" s="10" customFormat="1" x14ac:dyDescent="0.2">
      <c r="AA2114" s="48"/>
      <c r="AB2114" s="53"/>
      <c r="AN2114" s="48"/>
    </row>
    <row r="2115" spans="27:40" s="10" customFormat="1" x14ac:dyDescent="0.2">
      <c r="AA2115" s="48"/>
      <c r="AB2115" s="53"/>
      <c r="AN2115" s="48"/>
    </row>
    <row r="2116" spans="27:40" s="10" customFormat="1" x14ac:dyDescent="0.2">
      <c r="AA2116" s="48"/>
      <c r="AB2116" s="53"/>
      <c r="AN2116" s="48"/>
    </row>
    <row r="2117" spans="27:40" s="10" customFormat="1" x14ac:dyDescent="0.2">
      <c r="AA2117" s="48"/>
      <c r="AB2117" s="53"/>
      <c r="AN2117" s="48"/>
    </row>
    <row r="2118" spans="27:40" s="10" customFormat="1" x14ac:dyDescent="0.2">
      <c r="AA2118" s="48"/>
      <c r="AB2118" s="53"/>
      <c r="AN2118" s="48"/>
    </row>
    <row r="2119" spans="27:40" s="10" customFormat="1" x14ac:dyDescent="0.2">
      <c r="AA2119" s="48"/>
      <c r="AB2119" s="53"/>
      <c r="AN2119" s="48"/>
    </row>
    <row r="2120" spans="27:40" s="10" customFormat="1" x14ac:dyDescent="0.2">
      <c r="AA2120" s="48"/>
      <c r="AB2120" s="53"/>
      <c r="AN2120" s="48"/>
    </row>
    <row r="2121" spans="27:40" s="10" customFormat="1" x14ac:dyDescent="0.2">
      <c r="AA2121" s="48"/>
      <c r="AB2121" s="53"/>
      <c r="AN2121" s="48"/>
    </row>
    <row r="2122" spans="27:40" s="10" customFormat="1" x14ac:dyDescent="0.2">
      <c r="AA2122" s="48"/>
      <c r="AB2122" s="53"/>
      <c r="AN2122" s="48"/>
    </row>
    <row r="2123" spans="27:40" s="10" customFormat="1" x14ac:dyDescent="0.2">
      <c r="AA2123" s="48"/>
      <c r="AB2123" s="53"/>
      <c r="AN2123" s="48"/>
    </row>
    <row r="2124" spans="27:40" s="10" customFormat="1" x14ac:dyDescent="0.2">
      <c r="AA2124" s="48"/>
      <c r="AB2124" s="53"/>
      <c r="AN2124" s="48"/>
    </row>
    <row r="2125" spans="27:40" s="10" customFormat="1" x14ac:dyDescent="0.2">
      <c r="AA2125" s="48"/>
      <c r="AB2125" s="53"/>
      <c r="AN2125" s="48"/>
    </row>
    <row r="2126" spans="27:40" s="10" customFormat="1" x14ac:dyDescent="0.2">
      <c r="AA2126" s="48"/>
      <c r="AB2126" s="53"/>
      <c r="AN2126" s="48"/>
    </row>
    <row r="2127" spans="27:40" s="10" customFormat="1" x14ac:dyDescent="0.2">
      <c r="AA2127" s="48"/>
      <c r="AB2127" s="53"/>
      <c r="AN2127" s="48"/>
    </row>
    <row r="2128" spans="27:40" s="10" customFormat="1" x14ac:dyDescent="0.2">
      <c r="AA2128" s="48"/>
      <c r="AB2128" s="53"/>
      <c r="AN2128" s="48"/>
    </row>
    <row r="2129" spans="27:40" s="10" customFormat="1" x14ac:dyDescent="0.2">
      <c r="AA2129" s="48"/>
      <c r="AB2129" s="53"/>
      <c r="AN2129" s="48"/>
    </row>
    <row r="2130" spans="27:40" s="10" customFormat="1" x14ac:dyDescent="0.2">
      <c r="AA2130" s="48"/>
      <c r="AB2130" s="53"/>
      <c r="AN2130" s="48"/>
    </row>
    <row r="2131" spans="27:40" s="10" customFormat="1" x14ac:dyDescent="0.2">
      <c r="AA2131" s="48"/>
      <c r="AB2131" s="53"/>
      <c r="AN2131" s="48"/>
    </row>
    <row r="2132" spans="27:40" s="10" customFormat="1" x14ac:dyDescent="0.2">
      <c r="AA2132" s="48"/>
      <c r="AB2132" s="53"/>
      <c r="AN2132" s="48"/>
    </row>
    <row r="2133" spans="27:40" s="10" customFormat="1" x14ac:dyDescent="0.2">
      <c r="AA2133" s="48"/>
      <c r="AB2133" s="53"/>
      <c r="AN2133" s="48"/>
    </row>
    <row r="2134" spans="27:40" s="10" customFormat="1" x14ac:dyDescent="0.2">
      <c r="AA2134" s="48"/>
      <c r="AB2134" s="53"/>
      <c r="AN2134" s="48"/>
    </row>
    <row r="2135" spans="27:40" s="10" customFormat="1" x14ac:dyDescent="0.2">
      <c r="AA2135" s="48"/>
      <c r="AB2135" s="53"/>
      <c r="AN2135" s="48"/>
    </row>
    <row r="2136" spans="27:40" s="10" customFormat="1" x14ac:dyDescent="0.2">
      <c r="AA2136" s="48"/>
      <c r="AB2136" s="53"/>
      <c r="AN2136" s="48"/>
    </row>
    <row r="2137" spans="27:40" s="10" customFormat="1" x14ac:dyDescent="0.2">
      <c r="AA2137" s="48"/>
      <c r="AB2137" s="53"/>
      <c r="AN2137" s="48"/>
    </row>
    <row r="2138" spans="27:40" s="10" customFormat="1" x14ac:dyDescent="0.2">
      <c r="AA2138" s="48"/>
      <c r="AB2138" s="53"/>
      <c r="AN2138" s="48"/>
    </row>
    <row r="2139" spans="27:40" s="10" customFormat="1" x14ac:dyDescent="0.2">
      <c r="AA2139" s="48"/>
      <c r="AB2139" s="53"/>
      <c r="AN2139" s="48"/>
    </row>
    <row r="2140" spans="27:40" s="10" customFormat="1" x14ac:dyDescent="0.2">
      <c r="AA2140" s="48"/>
      <c r="AB2140" s="53"/>
      <c r="AN2140" s="48"/>
    </row>
    <row r="2141" spans="27:40" s="10" customFormat="1" x14ac:dyDescent="0.2">
      <c r="AA2141" s="48"/>
      <c r="AB2141" s="53"/>
      <c r="AN2141" s="48"/>
    </row>
    <row r="2142" spans="27:40" s="10" customFormat="1" x14ac:dyDescent="0.2">
      <c r="AA2142" s="48"/>
      <c r="AB2142" s="53"/>
      <c r="AN2142" s="48"/>
    </row>
    <row r="2143" spans="27:40" s="10" customFormat="1" x14ac:dyDescent="0.2">
      <c r="AA2143" s="48"/>
      <c r="AB2143" s="53"/>
      <c r="AN2143" s="48"/>
    </row>
    <row r="2144" spans="27:40" s="10" customFormat="1" x14ac:dyDescent="0.2">
      <c r="AA2144" s="48"/>
      <c r="AB2144" s="53"/>
      <c r="AN2144" s="48"/>
    </row>
    <row r="2145" spans="27:40" s="10" customFormat="1" x14ac:dyDescent="0.2">
      <c r="AA2145" s="48"/>
      <c r="AB2145" s="53"/>
      <c r="AN2145" s="48"/>
    </row>
    <row r="2146" spans="27:40" s="10" customFormat="1" x14ac:dyDescent="0.2">
      <c r="AA2146" s="48"/>
      <c r="AB2146" s="53"/>
      <c r="AN2146" s="48"/>
    </row>
    <row r="2147" spans="27:40" s="10" customFormat="1" x14ac:dyDescent="0.2">
      <c r="AA2147" s="48"/>
      <c r="AB2147" s="53"/>
      <c r="AN2147" s="48"/>
    </row>
    <row r="2148" spans="27:40" s="10" customFormat="1" x14ac:dyDescent="0.2">
      <c r="AA2148" s="48"/>
      <c r="AB2148" s="53"/>
      <c r="AN2148" s="48"/>
    </row>
    <row r="2149" spans="27:40" s="10" customFormat="1" x14ac:dyDescent="0.2">
      <c r="AA2149" s="48"/>
      <c r="AB2149" s="53"/>
      <c r="AN2149" s="48"/>
    </row>
    <row r="2150" spans="27:40" s="10" customFormat="1" x14ac:dyDescent="0.2">
      <c r="AA2150" s="48"/>
      <c r="AB2150" s="53"/>
      <c r="AN2150" s="48"/>
    </row>
    <row r="2151" spans="27:40" s="10" customFormat="1" x14ac:dyDescent="0.2">
      <c r="AA2151" s="48"/>
      <c r="AB2151" s="53"/>
      <c r="AN2151" s="48"/>
    </row>
    <row r="2152" spans="27:40" s="10" customFormat="1" x14ac:dyDescent="0.2">
      <c r="AA2152" s="48"/>
      <c r="AB2152" s="53"/>
      <c r="AN2152" s="48"/>
    </row>
    <row r="2153" spans="27:40" s="10" customFormat="1" x14ac:dyDescent="0.2">
      <c r="AA2153" s="48"/>
      <c r="AB2153" s="53"/>
      <c r="AN2153" s="48"/>
    </row>
    <row r="2154" spans="27:40" s="10" customFormat="1" x14ac:dyDescent="0.2">
      <c r="AA2154" s="48"/>
      <c r="AB2154" s="53"/>
      <c r="AN2154" s="48"/>
    </row>
    <row r="2155" spans="27:40" s="10" customFormat="1" x14ac:dyDescent="0.2">
      <c r="AA2155" s="48"/>
      <c r="AB2155" s="53"/>
      <c r="AN2155" s="48"/>
    </row>
    <row r="2156" spans="27:40" s="10" customFormat="1" x14ac:dyDescent="0.2">
      <c r="AA2156" s="48"/>
      <c r="AB2156" s="53"/>
      <c r="AN2156" s="48"/>
    </row>
    <row r="2157" spans="27:40" s="10" customFormat="1" x14ac:dyDescent="0.2">
      <c r="AA2157" s="48"/>
      <c r="AB2157" s="53"/>
      <c r="AN2157" s="48"/>
    </row>
    <row r="2158" spans="27:40" s="10" customFormat="1" x14ac:dyDescent="0.2">
      <c r="AA2158" s="48"/>
      <c r="AB2158" s="53"/>
      <c r="AN2158" s="48"/>
    </row>
    <row r="2159" spans="27:40" s="10" customFormat="1" x14ac:dyDescent="0.2">
      <c r="AA2159" s="48"/>
      <c r="AB2159" s="53"/>
      <c r="AN2159" s="48"/>
    </row>
    <row r="2160" spans="27:40" s="10" customFormat="1" x14ac:dyDescent="0.2">
      <c r="AA2160" s="48"/>
      <c r="AB2160" s="53"/>
      <c r="AN2160" s="48"/>
    </row>
    <row r="2161" spans="27:40" s="10" customFormat="1" x14ac:dyDescent="0.2">
      <c r="AA2161" s="48"/>
      <c r="AB2161" s="53"/>
      <c r="AN2161" s="48"/>
    </row>
    <row r="2162" spans="27:40" s="10" customFormat="1" x14ac:dyDescent="0.2">
      <c r="AA2162" s="48"/>
      <c r="AB2162" s="53"/>
      <c r="AN2162" s="48"/>
    </row>
    <row r="2163" spans="27:40" s="10" customFormat="1" x14ac:dyDescent="0.2">
      <c r="AA2163" s="48"/>
      <c r="AB2163" s="53"/>
      <c r="AN2163" s="48"/>
    </row>
    <row r="2164" spans="27:40" s="10" customFormat="1" x14ac:dyDescent="0.2">
      <c r="AA2164" s="48"/>
      <c r="AB2164" s="53"/>
      <c r="AN2164" s="48"/>
    </row>
    <row r="2165" spans="27:40" s="10" customFormat="1" x14ac:dyDescent="0.2">
      <c r="AA2165" s="48"/>
      <c r="AB2165" s="53"/>
      <c r="AN2165" s="48"/>
    </row>
    <row r="2166" spans="27:40" s="10" customFormat="1" x14ac:dyDescent="0.2">
      <c r="AA2166" s="48"/>
      <c r="AB2166" s="53"/>
      <c r="AN2166" s="48"/>
    </row>
    <row r="2167" spans="27:40" s="10" customFormat="1" x14ac:dyDescent="0.2">
      <c r="AA2167" s="48"/>
      <c r="AB2167" s="53"/>
      <c r="AN2167" s="48"/>
    </row>
    <row r="2168" spans="27:40" s="10" customFormat="1" x14ac:dyDescent="0.2">
      <c r="AA2168" s="48"/>
      <c r="AB2168" s="53"/>
      <c r="AN2168" s="48"/>
    </row>
    <row r="2169" spans="27:40" s="10" customFormat="1" x14ac:dyDescent="0.2">
      <c r="AA2169" s="48"/>
      <c r="AB2169" s="53"/>
      <c r="AN2169" s="48"/>
    </row>
    <row r="2170" spans="27:40" s="10" customFormat="1" x14ac:dyDescent="0.2">
      <c r="AA2170" s="48"/>
      <c r="AB2170" s="53"/>
      <c r="AN2170" s="48"/>
    </row>
    <row r="2171" spans="27:40" s="10" customFormat="1" x14ac:dyDescent="0.2">
      <c r="AA2171" s="48"/>
      <c r="AB2171" s="53"/>
      <c r="AN2171" s="48"/>
    </row>
    <row r="2172" spans="27:40" s="10" customFormat="1" x14ac:dyDescent="0.2">
      <c r="AA2172" s="48"/>
      <c r="AB2172" s="53"/>
      <c r="AN2172" s="48"/>
    </row>
    <row r="2173" spans="27:40" s="10" customFormat="1" x14ac:dyDescent="0.2">
      <c r="AA2173" s="48"/>
      <c r="AB2173" s="53"/>
      <c r="AN2173" s="48"/>
    </row>
    <row r="2174" spans="27:40" s="10" customFormat="1" x14ac:dyDescent="0.2">
      <c r="AA2174" s="48"/>
      <c r="AB2174" s="53"/>
      <c r="AN2174" s="48"/>
    </row>
    <row r="2175" spans="27:40" s="10" customFormat="1" x14ac:dyDescent="0.2">
      <c r="AA2175" s="48"/>
      <c r="AB2175" s="53"/>
      <c r="AN2175" s="48"/>
    </row>
    <row r="2176" spans="27:40" s="10" customFormat="1" x14ac:dyDescent="0.2">
      <c r="AA2176" s="48"/>
      <c r="AB2176" s="53"/>
      <c r="AN2176" s="48"/>
    </row>
    <row r="2177" spans="27:40" s="10" customFormat="1" x14ac:dyDescent="0.2">
      <c r="AA2177" s="48"/>
      <c r="AB2177" s="53"/>
      <c r="AN2177" s="48"/>
    </row>
    <row r="2178" spans="27:40" s="10" customFormat="1" x14ac:dyDescent="0.2">
      <c r="AA2178" s="48"/>
      <c r="AB2178" s="53"/>
      <c r="AN2178" s="48"/>
    </row>
    <row r="2179" spans="27:40" s="10" customFormat="1" x14ac:dyDescent="0.2">
      <c r="AA2179" s="48"/>
      <c r="AB2179" s="53"/>
      <c r="AN2179" s="48"/>
    </row>
    <row r="2180" spans="27:40" s="10" customFormat="1" x14ac:dyDescent="0.2">
      <c r="AA2180" s="48"/>
      <c r="AB2180" s="53"/>
      <c r="AN2180" s="48"/>
    </row>
    <row r="2181" spans="27:40" s="10" customFormat="1" x14ac:dyDescent="0.2">
      <c r="AA2181" s="48"/>
      <c r="AB2181" s="53"/>
      <c r="AN2181" s="48"/>
    </row>
    <row r="2182" spans="27:40" s="10" customFormat="1" x14ac:dyDescent="0.2">
      <c r="AA2182" s="48"/>
      <c r="AB2182" s="53"/>
      <c r="AN2182" s="48"/>
    </row>
    <row r="2183" spans="27:40" s="10" customFormat="1" x14ac:dyDescent="0.2">
      <c r="AA2183" s="48"/>
      <c r="AB2183" s="53"/>
      <c r="AN2183" s="48"/>
    </row>
    <row r="2184" spans="27:40" s="10" customFormat="1" x14ac:dyDescent="0.2">
      <c r="AA2184" s="48"/>
      <c r="AB2184" s="53"/>
      <c r="AN2184" s="48"/>
    </row>
    <row r="2185" spans="27:40" s="10" customFormat="1" x14ac:dyDescent="0.2">
      <c r="AA2185" s="48"/>
      <c r="AB2185" s="53"/>
      <c r="AN2185" s="48"/>
    </row>
    <row r="2186" spans="27:40" s="10" customFormat="1" x14ac:dyDescent="0.2">
      <c r="AA2186" s="48"/>
      <c r="AB2186" s="53"/>
      <c r="AN2186" s="48"/>
    </row>
    <row r="2187" spans="27:40" s="10" customFormat="1" x14ac:dyDescent="0.2">
      <c r="AA2187" s="48"/>
      <c r="AB2187" s="53"/>
      <c r="AN2187" s="48"/>
    </row>
    <row r="2188" spans="27:40" s="10" customFormat="1" x14ac:dyDescent="0.2">
      <c r="AA2188" s="48"/>
      <c r="AB2188" s="53"/>
      <c r="AN2188" s="48"/>
    </row>
    <row r="2189" spans="27:40" s="10" customFormat="1" x14ac:dyDescent="0.2">
      <c r="AA2189" s="48"/>
      <c r="AB2189" s="53"/>
      <c r="AN2189" s="48"/>
    </row>
    <row r="2190" spans="27:40" s="10" customFormat="1" x14ac:dyDescent="0.2">
      <c r="AA2190" s="48"/>
      <c r="AB2190" s="53"/>
      <c r="AN2190" s="48"/>
    </row>
    <row r="2191" spans="27:40" s="10" customFormat="1" x14ac:dyDescent="0.2">
      <c r="AA2191" s="48"/>
      <c r="AB2191" s="53"/>
      <c r="AN2191" s="48"/>
    </row>
    <row r="2192" spans="27:40" s="10" customFormat="1" x14ac:dyDescent="0.2">
      <c r="AA2192" s="48"/>
      <c r="AB2192" s="53"/>
      <c r="AN2192" s="48"/>
    </row>
    <row r="2193" spans="27:40" s="10" customFormat="1" x14ac:dyDescent="0.2">
      <c r="AA2193" s="48"/>
      <c r="AB2193" s="53"/>
      <c r="AN2193" s="48"/>
    </row>
    <row r="2194" spans="27:40" s="10" customFormat="1" x14ac:dyDescent="0.2">
      <c r="AA2194" s="48"/>
      <c r="AB2194" s="53"/>
      <c r="AN2194" s="48"/>
    </row>
    <row r="2195" spans="27:40" s="10" customFormat="1" x14ac:dyDescent="0.2">
      <c r="AA2195" s="48"/>
      <c r="AB2195" s="53"/>
      <c r="AN2195" s="48"/>
    </row>
    <row r="2196" spans="27:40" s="10" customFormat="1" x14ac:dyDescent="0.2">
      <c r="AA2196" s="48"/>
      <c r="AB2196" s="53"/>
      <c r="AN2196" s="48"/>
    </row>
    <row r="2197" spans="27:40" s="10" customFormat="1" x14ac:dyDescent="0.2">
      <c r="AA2197" s="48"/>
      <c r="AB2197" s="53"/>
      <c r="AN2197" s="48"/>
    </row>
    <row r="2198" spans="27:40" s="10" customFormat="1" x14ac:dyDescent="0.2">
      <c r="AA2198" s="48"/>
      <c r="AB2198" s="53"/>
      <c r="AN2198" s="48"/>
    </row>
    <row r="2199" spans="27:40" s="10" customFormat="1" x14ac:dyDescent="0.2">
      <c r="AA2199" s="48"/>
      <c r="AB2199" s="53"/>
      <c r="AN2199" s="48"/>
    </row>
    <row r="2200" spans="27:40" s="10" customFormat="1" x14ac:dyDescent="0.2">
      <c r="AA2200" s="48"/>
      <c r="AB2200" s="53"/>
      <c r="AN2200" s="48"/>
    </row>
    <row r="2201" spans="27:40" s="10" customFormat="1" x14ac:dyDescent="0.2">
      <c r="AA2201" s="48"/>
      <c r="AB2201" s="53"/>
      <c r="AN2201" s="48"/>
    </row>
    <row r="2202" spans="27:40" s="10" customFormat="1" x14ac:dyDescent="0.2">
      <c r="AA2202" s="48"/>
      <c r="AB2202" s="53"/>
      <c r="AN2202" s="48"/>
    </row>
    <row r="2203" spans="27:40" s="10" customFormat="1" x14ac:dyDescent="0.2">
      <c r="AA2203" s="48"/>
      <c r="AB2203" s="53"/>
      <c r="AN2203" s="48"/>
    </row>
    <row r="2204" spans="27:40" s="10" customFormat="1" x14ac:dyDescent="0.2">
      <c r="AA2204" s="48"/>
      <c r="AB2204" s="53"/>
      <c r="AN2204" s="48"/>
    </row>
    <row r="2205" spans="27:40" s="10" customFormat="1" x14ac:dyDescent="0.2">
      <c r="AA2205" s="48"/>
      <c r="AB2205" s="53"/>
      <c r="AN2205" s="48"/>
    </row>
    <row r="2206" spans="27:40" s="10" customFormat="1" x14ac:dyDescent="0.2">
      <c r="AA2206" s="48"/>
      <c r="AB2206" s="53"/>
      <c r="AN2206" s="48"/>
    </row>
    <row r="2207" spans="27:40" s="10" customFormat="1" x14ac:dyDescent="0.2">
      <c r="AA2207" s="48"/>
      <c r="AB2207" s="53"/>
      <c r="AN2207" s="48"/>
    </row>
    <row r="2208" spans="27:40" s="10" customFormat="1" x14ac:dyDescent="0.2">
      <c r="AA2208" s="48"/>
      <c r="AB2208" s="53"/>
      <c r="AN2208" s="48"/>
    </row>
    <row r="2209" spans="27:40" s="10" customFormat="1" x14ac:dyDescent="0.2">
      <c r="AA2209" s="48"/>
      <c r="AB2209" s="53"/>
      <c r="AN2209" s="48"/>
    </row>
    <row r="2210" spans="27:40" s="10" customFormat="1" x14ac:dyDescent="0.2">
      <c r="AA2210" s="48"/>
      <c r="AB2210" s="53"/>
      <c r="AN2210" s="48"/>
    </row>
    <row r="2211" spans="27:40" s="10" customFormat="1" x14ac:dyDescent="0.2">
      <c r="AA2211" s="48"/>
      <c r="AB2211" s="53"/>
      <c r="AN2211" s="48"/>
    </row>
    <row r="2212" spans="27:40" s="10" customFormat="1" x14ac:dyDescent="0.2">
      <c r="AA2212" s="48"/>
      <c r="AB2212" s="53"/>
      <c r="AN2212" s="48"/>
    </row>
    <row r="2213" spans="27:40" s="10" customFormat="1" x14ac:dyDescent="0.2">
      <c r="AA2213" s="48"/>
      <c r="AB2213" s="53"/>
      <c r="AN2213" s="48"/>
    </row>
    <row r="2214" spans="27:40" s="10" customFormat="1" x14ac:dyDescent="0.2">
      <c r="AA2214" s="48"/>
      <c r="AB2214" s="53"/>
      <c r="AN2214" s="48"/>
    </row>
    <row r="2215" spans="27:40" s="10" customFormat="1" x14ac:dyDescent="0.2">
      <c r="AA2215" s="48"/>
      <c r="AB2215" s="53"/>
      <c r="AN2215" s="48"/>
    </row>
    <row r="2216" spans="27:40" s="10" customFormat="1" x14ac:dyDescent="0.2">
      <c r="AA2216" s="48"/>
      <c r="AB2216" s="53"/>
      <c r="AN2216" s="48"/>
    </row>
    <row r="2217" spans="27:40" s="10" customFormat="1" x14ac:dyDescent="0.2">
      <c r="AA2217" s="48"/>
      <c r="AB2217" s="53"/>
      <c r="AN2217" s="48"/>
    </row>
    <row r="2218" spans="27:40" s="10" customFormat="1" x14ac:dyDescent="0.2">
      <c r="AA2218" s="48"/>
      <c r="AB2218" s="53"/>
      <c r="AN2218" s="48"/>
    </row>
    <row r="2219" spans="27:40" s="10" customFormat="1" x14ac:dyDescent="0.2">
      <c r="AA2219" s="48"/>
      <c r="AB2219" s="53"/>
      <c r="AN2219" s="48"/>
    </row>
    <row r="2220" spans="27:40" s="10" customFormat="1" x14ac:dyDescent="0.2">
      <c r="AA2220" s="48"/>
      <c r="AB2220" s="53"/>
      <c r="AN2220" s="48"/>
    </row>
    <row r="2221" spans="27:40" s="10" customFormat="1" x14ac:dyDescent="0.2">
      <c r="AA2221" s="48"/>
      <c r="AB2221" s="53"/>
      <c r="AN2221" s="48"/>
    </row>
    <row r="2222" spans="27:40" s="10" customFormat="1" x14ac:dyDescent="0.2">
      <c r="AA2222" s="48"/>
      <c r="AB2222" s="53"/>
      <c r="AN2222" s="48"/>
    </row>
    <row r="2223" spans="27:40" s="10" customFormat="1" x14ac:dyDescent="0.2">
      <c r="AA2223" s="48"/>
      <c r="AB2223" s="53"/>
      <c r="AN2223" s="48"/>
    </row>
    <row r="2224" spans="27:40" s="10" customFormat="1" x14ac:dyDescent="0.2">
      <c r="AA2224" s="48"/>
      <c r="AB2224" s="53"/>
      <c r="AN2224" s="48"/>
    </row>
    <row r="2225" spans="27:40" s="10" customFormat="1" x14ac:dyDescent="0.2">
      <c r="AA2225" s="48"/>
      <c r="AB2225" s="53"/>
      <c r="AN2225" s="48"/>
    </row>
    <row r="2226" spans="27:40" s="10" customFormat="1" x14ac:dyDescent="0.2">
      <c r="AA2226" s="48"/>
      <c r="AB2226" s="53"/>
      <c r="AN2226" s="48"/>
    </row>
    <row r="2227" spans="27:40" s="10" customFormat="1" x14ac:dyDescent="0.2">
      <c r="AA2227" s="48"/>
      <c r="AB2227" s="53"/>
      <c r="AN2227" s="48"/>
    </row>
    <row r="2228" spans="27:40" s="10" customFormat="1" x14ac:dyDescent="0.2">
      <c r="AA2228" s="48"/>
      <c r="AB2228" s="53"/>
      <c r="AN2228" s="48"/>
    </row>
    <row r="2229" spans="27:40" s="10" customFormat="1" x14ac:dyDescent="0.2">
      <c r="AA2229" s="48"/>
      <c r="AB2229" s="53"/>
      <c r="AN2229" s="48"/>
    </row>
    <row r="2230" spans="27:40" s="10" customFormat="1" x14ac:dyDescent="0.2">
      <c r="AA2230" s="48"/>
      <c r="AB2230" s="53"/>
      <c r="AN2230" s="48"/>
    </row>
    <row r="2231" spans="27:40" s="10" customFormat="1" x14ac:dyDescent="0.2">
      <c r="AA2231" s="48"/>
      <c r="AB2231" s="53"/>
      <c r="AN2231" s="48"/>
    </row>
    <row r="2232" spans="27:40" s="10" customFormat="1" x14ac:dyDescent="0.2">
      <c r="AA2232" s="48"/>
      <c r="AB2232" s="53"/>
      <c r="AN2232" s="48"/>
    </row>
    <row r="2233" spans="27:40" s="10" customFormat="1" x14ac:dyDescent="0.2">
      <c r="AA2233" s="48"/>
      <c r="AB2233" s="53"/>
      <c r="AN2233" s="48"/>
    </row>
    <row r="2234" spans="27:40" s="10" customFormat="1" x14ac:dyDescent="0.2">
      <c r="AA2234" s="48"/>
      <c r="AB2234" s="53"/>
      <c r="AN2234" s="48"/>
    </row>
    <row r="2235" spans="27:40" s="10" customFormat="1" x14ac:dyDescent="0.2">
      <c r="AA2235" s="48"/>
      <c r="AB2235" s="53"/>
      <c r="AN2235" s="48"/>
    </row>
    <row r="2236" spans="27:40" s="10" customFormat="1" x14ac:dyDescent="0.2">
      <c r="AA2236" s="48"/>
      <c r="AB2236" s="53"/>
      <c r="AN2236" s="48"/>
    </row>
    <row r="2237" spans="27:40" s="10" customFormat="1" x14ac:dyDescent="0.2">
      <c r="AA2237" s="48"/>
      <c r="AB2237" s="53"/>
      <c r="AN2237" s="48"/>
    </row>
    <row r="2238" spans="27:40" s="10" customFormat="1" x14ac:dyDescent="0.2">
      <c r="AA2238" s="48"/>
      <c r="AB2238" s="53"/>
      <c r="AN2238" s="48"/>
    </row>
    <row r="2239" spans="27:40" s="10" customFormat="1" x14ac:dyDescent="0.2">
      <c r="AA2239" s="48"/>
      <c r="AB2239" s="53"/>
      <c r="AN2239" s="48"/>
    </row>
    <row r="2240" spans="27:40" s="10" customFormat="1" x14ac:dyDescent="0.2">
      <c r="AA2240" s="48"/>
      <c r="AB2240" s="53"/>
      <c r="AN2240" s="48"/>
    </row>
    <row r="2241" spans="27:40" s="10" customFormat="1" x14ac:dyDescent="0.2">
      <c r="AA2241" s="48"/>
      <c r="AB2241" s="53"/>
      <c r="AN2241" s="48"/>
    </row>
    <row r="2242" spans="27:40" s="10" customFormat="1" x14ac:dyDescent="0.2">
      <c r="AA2242" s="48"/>
      <c r="AB2242" s="53"/>
      <c r="AN2242" s="48"/>
    </row>
    <row r="2243" spans="27:40" s="10" customFormat="1" x14ac:dyDescent="0.2">
      <c r="AA2243" s="48"/>
      <c r="AB2243" s="53"/>
      <c r="AN2243" s="48"/>
    </row>
    <row r="2244" spans="27:40" s="10" customFormat="1" x14ac:dyDescent="0.2">
      <c r="AA2244" s="48"/>
      <c r="AB2244" s="53"/>
      <c r="AN2244" s="48"/>
    </row>
    <row r="2245" spans="27:40" s="10" customFormat="1" x14ac:dyDescent="0.2">
      <c r="AA2245" s="48"/>
      <c r="AB2245" s="53"/>
      <c r="AN2245" s="48"/>
    </row>
    <row r="2246" spans="27:40" s="10" customFormat="1" x14ac:dyDescent="0.2">
      <c r="AA2246" s="48"/>
      <c r="AB2246" s="53"/>
      <c r="AN2246" s="48"/>
    </row>
    <row r="2247" spans="27:40" s="10" customFormat="1" x14ac:dyDescent="0.2">
      <c r="AA2247" s="48"/>
      <c r="AB2247" s="53"/>
      <c r="AN2247" s="48"/>
    </row>
    <row r="2248" spans="27:40" s="10" customFormat="1" x14ac:dyDescent="0.2">
      <c r="AA2248" s="48"/>
      <c r="AB2248" s="53"/>
      <c r="AN2248" s="48"/>
    </row>
    <row r="2249" spans="27:40" s="10" customFormat="1" x14ac:dyDescent="0.2">
      <c r="AA2249" s="48"/>
      <c r="AB2249" s="53"/>
      <c r="AN2249" s="48"/>
    </row>
    <row r="2250" spans="27:40" s="10" customFormat="1" x14ac:dyDescent="0.2">
      <c r="AA2250" s="48"/>
      <c r="AB2250" s="53"/>
      <c r="AN2250" s="48"/>
    </row>
    <row r="2251" spans="27:40" s="10" customFormat="1" x14ac:dyDescent="0.2">
      <c r="AA2251" s="48"/>
      <c r="AB2251" s="53"/>
      <c r="AN2251" s="48"/>
    </row>
    <row r="2252" spans="27:40" s="10" customFormat="1" x14ac:dyDescent="0.2">
      <c r="AA2252" s="48"/>
      <c r="AB2252" s="53"/>
      <c r="AN2252" s="48"/>
    </row>
    <row r="2253" spans="27:40" s="10" customFormat="1" x14ac:dyDescent="0.2">
      <c r="AA2253" s="48"/>
      <c r="AB2253" s="53"/>
      <c r="AN2253" s="48"/>
    </row>
    <row r="2254" spans="27:40" s="10" customFormat="1" x14ac:dyDescent="0.2">
      <c r="AA2254" s="48"/>
      <c r="AB2254" s="53"/>
      <c r="AN2254" s="48"/>
    </row>
    <row r="2255" spans="27:40" s="10" customFormat="1" x14ac:dyDescent="0.2">
      <c r="AA2255" s="48"/>
      <c r="AB2255" s="53"/>
      <c r="AN2255" s="48"/>
    </row>
    <row r="2256" spans="27:40" s="10" customFormat="1" x14ac:dyDescent="0.2">
      <c r="AA2256" s="48"/>
      <c r="AB2256" s="53"/>
      <c r="AN2256" s="48"/>
    </row>
    <row r="2257" spans="27:40" s="10" customFormat="1" x14ac:dyDescent="0.2">
      <c r="AA2257" s="48"/>
      <c r="AB2257" s="53"/>
      <c r="AN2257" s="48"/>
    </row>
    <row r="2258" spans="27:40" s="10" customFormat="1" x14ac:dyDescent="0.2">
      <c r="AA2258" s="48"/>
      <c r="AB2258" s="53"/>
      <c r="AN2258" s="48"/>
    </row>
    <row r="2259" spans="27:40" s="10" customFormat="1" x14ac:dyDescent="0.2">
      <c r="AA2259" s="48"/>
      <c r="AB2259" s="53"/>
      <c r="AN2259" s="48"/>
    </row>
    <row r="2260" spans="27:40" s="10" customFormat="1" x14ac:dyDescent="0.2">
      <c r="AA2260" s="48"/>
      <c r="AB2260" s="53"/>
      <c r="AN2260" s="48"/>
    </row>
    <row r="2261" spans="27:40" s="10" customFormat="1" x14ac:dyDescent="0.2">
      <c r="AA2261" s="48"/>
      <c r="AB2261" s="53"/>
      <c r="AN2261" s="48"/>
    </row>
    <row r="2262" spans="27:40" s="10" customFormat="1" x14ac:dyDescent="0.2">
      <c r="AA2262" s="48"/>
      <c r="AB2262" s="53"/>
      <c r="AN2262" s="48"/>
    </row>
    <row r="2263" spans="27:40" s="10" customFormat="1" x14ac:dyDescent="0.2">
      <c r="AA2263" s="48"/>
      <c r="AB2263" s="53"/>
      <c r="AN2263" s="48"/>
    </row>
    <row r="2264" spans="27:40" s="10" customFormat="1" x14ac:dyDescent="0.2">
      <c r="AA2264" s="48"/>
      <c r="AB2264" s="53"/>
      <c r="AN2264" s="48"/>
    </row>
    <row r="2265" spans="27:40" s="10" customFormat="1" x14ac:dyDescent="0.2">
      <c r="AA2265" s="48"/>
      <c r="AB2265" s="53"/>
      <c r="AN2265" s="48"/>
    </row>
    <row r="2266" spans="27:40" s="10" customFormat="1" x14ac:dyDescent="0.2">
      <c r="AA2266" s="48"/>
      <c r="AB2266" s="53"/>
      <c r="AN2266" s="48"/>
    </row>
    <row r="2267" spans="27:40" s="10" customFormat="1" x14ac:dyDescent="0.2">
      <c r="AA2267" s="48"/>
      <c r="AB2267" s="53"/>
      <c r="AN2267" s="48"/>
    </row>
    <row r="2268" spans="27:40" s="10" customFormat="1" x14ac:dyDescent="0.2">
      <c r="AA2268" s="48"/>
      <c r="AB2268" s="53"/>
      <c r="AN2268" s="48"/>
    </row>
    <row r="2269" spans="27:40" s="10" customFormat="1" x14ac:dyDescent="0.2">
      <c r="AA2269" s="48"/>
      <c r="AB2269" s="53"/>
      <c r="AN2269" s="48"/>
    </row>
    <row r="2270" spans="27:40" s="10" customFormat="1" x14ac:dyDescent="0.2">
      <c r="AA2270" s="48"/>
      <c r="AB2270" s="53"/>
      <c r="AN2270" s="48"/>
    </row>
    <row r="2271" spans="27:40" s="10" customFormat="1" x14ac:dyDescent="0.2">
      <c r="AA2271" s="48"/>
      <c r="AB2271" s="53"/>
      <c r="AN2271" s="48"/>
    </row>
    <row r="2272" spans="27:40" s="10" customFormat="1" x14ac:dyDescent="0.2">
      <c r="AA2272" s="48"/>
      <c r="AB2272" s="53"/>
      <c r="AN2272" s="48"/>
    </row>
    <row r="2273" spans="27:40" s="10" customFormat="1" x14ac:dyDescent="0.2">
      <c r="AA2273" s="48"/>
      <c r="AB2273" s="53"/>
      <c r="AN2273" s="48"/>
    </row>
    <row r="2274" spans="27:40" s="10" customFormat="1" x14ac:dyDescent="0.2">
      <c r="AA2274" s="48"/>
      <c r="AB2274" s="53"/>
      <c r="AN2274" s="48"/>
    </row>
    <row r="2275" spans="27:40" s="10" customFormat="1" x14ac:dyDescent="0.2">
      <c r="AA2275" s="48"/>
      <c r="AB2275" s="53"/>
      <c r="AN2275" s="48"/>
    </row>
    <row r="2276" spans="27:40" s="10" customFormat="1" x14ac:dyDescent="0.2">
      <c r="AA2276" s="48"/>
      <c r="AB2276" s="53"/>
      <c r="AN2276" s="48"/>
    </row>
    <row r="2277" spans="27:40" s="10" customFormat="1" x14ac:dyDescent="0.2">
      <c r="AA2277" s="48"/>
      <c r="AB2277" s="53"/>
      <c r="AN2277" s="48"/>
    </row>
    <row r="2278" spans="27:40" s="10" customFormat="1" x14ac:dyDescent="0.2">
      <c r="AA2278" s="48"/>
      <c r="AB2278" s="53"/>
      <c r="AN2278" s="48"/>
    </row>
    <row r="2279" spans="27:40" s="10" customFormat="1" x14ac:dyDescent="0.2">
      <c r="AA2279" s="48"/>
      <c r="AB2279" s="53"/>
      <c r="AN2279" s="48"/>
    </row>
    <row r="2280" spans="27:40" s="10" customFormat="1" x14ac:dyDescent="0.2">
      <c r="AA2280" s="48"/>
      <c r="AB2280" s="53"/>
      <c r="AN2280" s="48"/>
    </row>
    <row r="2281" spans="27:40" s="10" customFormat="1" x14ac:dyDescent="0.2">
      <c r="AA2281" s="48"/>
      <c r="AB2281" s="53"/>
      <c r="AN2281" s="48"/>
    </row>
    <row r="2282" spans="27:40" s="10" customFormat="1" x14ac:dyDescent="0.2">
      <c r="AA2282" s="48"/>
      <c r="AB2282" s="53"/>
      <c r="AN2282" s="48"/>
    </row>
    <row r="2283" spans="27:40" s="10" customFormat="1" x14ac:dyDescent="0.2">
      <c r="AA2283" s="48"/>
      <c r="AB2283" s="53"/>
      <c r="AN2283" s="48"/>
    </row>
    <row r="2284" spans="27:40" s="10" customFormat="1" x14ac:dyDescent="0.2">
      <c r="AA2284" s="48"/>
      <c r="AB2284" s="53"/>
      <c r="AN2284" s="48"/>
    </row>
    <row r="2285" spans="27:40" s="10" customFormat="1" x14ac:dyDescent="0.2">
      <c r="AA2285" s="48"/>
      <c r="AB2285" s="53"/>
      <c r="AN2285" s="48"/>
    </row>
    <row r="2286" spans="27:40" s="10" customFormat="1" x14ac:dyDescent="0.2">
      <c r="AA2286" s="48"/>
      <c r="AB2286" s="53"/>
      <c r="AN2286" s="48"/>
    </row>
    <row r="2287" spans="27:40" s="10" customFormat="1" x14ac:dyDescent="0.2">
      <c r="AA2287" s="48"/>
      <c r="AB2287" s="53"/>
      <c r="AN2287" s="48"/>
    </row>
    <row r="2288" spans="27:40" s="10" customFormat="1" x14ac:dyDescent="0.2">
      <c r="AA2288" s="48"/>
      <c r="AB2288" s="53"/>
      <c r="AN2288" s="48"/>
    </row>
    <row r="2289" spans="27:40" s="10" customFormat="1" x14ac:dyDescent="0.2">
      <c r="AA2289" s="48"/>
      <c r="AB2289" s="53"/>
      <c r="AN2289" s="48"/>
    </row>
    <row r="2290" spans="27:40" s="10" customFormat="1" x14ac:dyDescent="0.2">
      <c r="AA2290" s="48"/>
      <c r="AB2290" s="53"/>
      <c r="AN2290" s="48"/>
    </row>
    <row r="2291" spans="27:40" s="10" customFormat="1" x14ac:dyDescent="0.2">
      <c r="AA2291" s="48"/>
      <c r="AB2291" s="53"/>
      <c r="AN2291" s="48"/>
    </row>
    <row r="2292" spans="27:40" s="10" customFormat="1" x14ac:dyDescent="0.2">
      <c r="AA2292" s="48"/>
      <c r="AB2292" s="53"/>
      <c r="AN2292" s="48"/>
    </row>
    <row r="2293" spans="27:40" s="10" customFormat="1" x14ac:dyDescent="0.2">
      <c r="AA2293" s="48"/>
      <c r="AB2293" s="53"/>
      <c r="AN2293" s="48"/>
    </row>
    <row r="2294" spans="27:40" s="10" customFormat="1" x14ac:dyDescent="0.2">
      <c r="AA2294" s="48"/>
      <c r="AB2294" s="53"/>
      <c r="AN2294" s="48"/>
    </row>
    <row r="2295" spans="27:40" s="10" customFormat="1" x14ac:dyDescent="0.2">
      <c r="AA2295" s="48"/>
      <c r="AB2295" s="53"/>
      <c r="AN2295" s="48"/>
    </row>
    <row r="2296" spans="27:40" s="10" customFormat="1" x14ac:dyDescent="0.2">
      <c r="AA2296" s="48"/>
      <c r="AB2296" s="53"/>
      <c r="AN2296" s="48"/>
    </row>
    <row r="2297" spans="27:40" s="10" customFormat="1" x14ac:dyDescent="0.2">
      <c r="AA2297" s="48"/>
      <c r="AB2297" s="53"/>
      <c r="AN2297" s="48"/>
    </row>
    <row r="2298" spans="27:40" s="10" customFormat="1" x14ac:dyDescent="0.2">
      <c r="AA2298" s="48"/>
      <c r="AB2298" s="53"/>
      <c r="AN2298" s="48"/>
    </row>
    <row r="2299" spans="27:40" s="10" customFormat="1" x14ac:dyDescent="0.2">
      <c r="AA2299" s="48"/>
      <c r="AB2299" s="53"/>
      <c r="AN2299" s="48"/>
    </row>
    <row r="2300" spans="27:40" s="10" customFormat="1" x14ac:dyDescent="0.2">
      <c r="AA2300" s="48"/>
      <c r="AB2300" s="53"/>
      <c r="AN2300" s="48"/>
    </row>
    <row r="2301" spans="27:40" s="10" customFormat="1" x14ac:dyDescent="0.2">
      <c r="AA2301" s="48"/>
      <c r="AB2301" s="53"/>
      <c r="AN2301" s="48"/>
    </row>
    <row r="2302" spans="27:40" s="10" customFormat="1" x14ac:dyDescent="0.2">
      <c r="AA2302" s="48"/>
      <c r="AB2302" s="53"/>
      <c r="AN2302" s="48"/>
    </row>
    <row r="2303" spans="27:40" s="10" customFormat="1" x14ac:dyDescent="0.2">
      <c r="AA2303" s="48"/>
      <c r="AB2303" s="53"/>
      <c r="AN2303" s="48"/>
    </row>
    <row r="2304" spans="27:40" s="10" customFormat="1" x14ac:dyDescent="0.2">
      <c r="AA2304" s="48"/>
      <c r="AB2304" s="53"/>
      <c r="AN2304" s="48"/>
    </row>
    <row r="2305" spans="27:40" s="10" customFormat="1" x14ac:dyDescent="0.2">
      <c r="AA2305" s="48"/>
      <c r="AB2305" s="53"/>
      <c r="AN2305" s="48"/>
    </row>
    <row r="2306" spans="27:40" s="10" customFormat="1" x14ac:dyDescent="0.2">
      <c r="AA2306" s="48"/>
      <c r="AB2306" s="53"/>
      <c r="AN2306" s="48"/>
    </row>
    <row r="2307" spans="27:40" s="10" customFormat="1" x14ac:dyDescent="0.2">
      <c r="AA2307" s="48"/>
      <c r="AB2307" s="53"/>
      <c r="AN2307" s="48"/>
    </row>
    <row r="2308" spans="27:40" s="10" customFormat="1" x14ac:dyDescent="0.2">
      <c r="AA2308" s="48"/>
      <c r="AB2308" s="53"/>
      <c r="AN2308" s="48"/>
    </row>
    <row r="2309" spans="27:40" s="10" customFormat="1" x14ac:dyDescent="0.2">
      <c r="AA2309" s="48"/>
      <c r="AB2309" s="53"/>
      <c r="AN2309" s="48"/>
    </row>
    <row r="2310" spans="27:40" s="10" customFormat="1" x14ac:dyDescent="0.2">
      <c r="AA2310" s="48"/>
      <c r="AB2310" s="53"/>
      <c r="AN2310" s="48"/>
    </row>
    <row r="2311" spans="27:40" s="10" customFormat="1" x14ac:dyDescent="0.2">
      <c r="AA2311" s="48"/>
      <c r="AB2311" s="53"/>
      <c r="AN2311" s="48"/>
    </row>
    <row r="2312" spans="27:40" s="10" customFormat="1" x14ac:dyDescent="0.2">
      <c r="AA2312" s="48"/>
      <c r="AB2312" s="53"/>
      <c r="AN2312" s="48"/>
    </row>
    <row r="2313" spans="27:40" s="10" customFormat="1" x14ac:dyDescent="0.2">
      <c r="AA2313" s="48"/>
      <c r="AB2313" s="53"/>
      <c r="AN2313" s="48"/>
    </row>
    <row r="2314" spans="27:40" s="10" customFormat="1" x14ac:dyDescent="0.2">
      <c r="AA2314" s="48"/>
      <c r="AB2314" s="53"/>
      <c r="AN2314" s="48"/>
    </row>
    <row r="2315" spans="27:40" s="10" customFormat="1" x14ac:dyDescent="0.2">
      <c r="AA2315" s="48"/>
      <c r="AB2315" s="53"/>
      <c r="AN2315" s="48"/>
    </row>
    <row r="2316" spans="27:40" s="10" customFormat="1" x14ac:dyDescent="0.2">
      <c r="AA2316" s="48"/>
      <c r="AB2316" s="53"/>
      <c r="AN2316" s="48"/>
    </row>
    <row r="2317" spans="27:40" s="10" customFormat="1" x14ac:dyDescent="0.2">
      <c r="AA2317" s="48"/>
      <c r="AB2317" s="53"/>
      <c r="AN2317" s="48"/>
    </row>
    <row r="2318" spans="27:40" s="10" customFormat="1" x14ac:dyDescent="0.2">
      <c r="AA2318" s="48"/>
      <c r="AB2318" s="53"/>
      <c r="AN2318" s="48"/>
    </row>
    <row r="2319" spans="27:40" s="10" customFormat="1" x14ac:dyDescent="0.2">
      <c r="AA2319" s="48"/>
      <c r="AB2319" s="53"/>
      <c r="AN2319" s="48"/>
    </row>
    <row r="2320" spans="27:40" s="10" customFormat="1" x14ac:dyDescent="0.2">
      <c r="AA2320" s="48"/>
      <c r="AB2320" s="53"/>
      <c r="AN2320" s="48"/>
    </row>
    <row r="2321" spans="27:40" s="10" customFormat="1" x14ac:dyDescent="0.2">
      <c r="AA2321" s="48"/>
      <c r="AB2321" s="53"/>
      <c r="AN2321" s="48"/>
    </row>
    <row r="2322" spans="27:40" s="10" customFormat="1" x14ac:dyDescent="0.2">
      <c r="AA2322" s="48"/>
      <c r="AB2322" s="53"/>
      <c r="AN2322" s="48"/>
    </row>
    <row r="2323" spans="27:40" s="10" customFormat="1" x14ac:dyDescent="0.2">
      <c r="AA2323" s="48"/>
      <c r="AB2323" s="53"/>
      <c r="AN2323" s="48"/>
    </row>
    <row r="2324" spans="27:40" s="10" customFormat="1" x14ac:dyDescent="0.2">
      <c r="AA2324" s="48"/>
      <c r="AB2324" s="53"/>
      <c r="AN2324" s="48"/>
    </row>
    <row r="2325" spans="27:40" s="10" customFormat="1" x14ac:dyDescent="0.2">
      <c r="AA2325" s="48"/>
      <c r="AB2325" s="53"/>
      <c r="AN2325" s="48"/>
    </row>
    <row r="2326" spans="27:40" s="10" customFormat="1" x14ac:dyDescent="0.2">
      <c r="AA2326" s="48"/>
      <c r="AB2326" s="53"/>
      <c r="AN2326" s="48"/>
    </row>
    <row r="2327" spans="27:40" s="10" customFormat="1" x14ac:dyDescent="0.2">
      <c r="AA2327" s="48"/>
      <c r="AB2327" s="53"/>
      <c r="AN2327" s="48"/>
    </row>
    <row r="2328" spans="27:40" s="10" customFormat="1" x14ac:dyDescent="0.2">
      <c r="AA2328" s="48"/>
      <c r="AB2328" s="53"/>
      <c r="AN2328" s="48"/>
    </row>
    <row r="2329" spans="27:40" s="10" customFormat="1" x14ac:dyDescent="0.2">
      <c r="AA2329" s="48"/>
      <c r="AB2329" s="53"/>
      <c r="AN2329" s="48"/>
    </row>
    <row r="2330" spans="27:40" s="10" customFormat="1" x14ac:dyDescent="0.2">
      <c r="AA2330" s="48"/>
      <c r="AB2330" s="53"/>
      <c r="AN2330" s="48"/>
    </row>
    <row r="2331" spans="27:40" s="10" customFormat="1" x14ac:dyDescent="0.2">
      <c r="AA2331" s="48"/>
      <c r="AB2331" s="53"/>
      <c r="AN2331" s="48"/>
    </row>
    <row r="2332" spans="27:40" s="10" customFormat="1" x14ac:dyDescent="0.2">
      <c r="AA2332" s="48"/>
      <c r="AB2332" s="53"/>
      <c r="AN2332" s="48"/>
    </row>
    <row r="2333" spans="27:40" s="10" customFormat="1" x14ac:dyDescent="0.2">
      <c r="AA2333" s="48"/>
      <c r="AB2333" s="53"/>
      <c r="AN2333" s="48"/>
    </row>
    <row r="2334" spans="27:40" s="10" customFormat="1" x14ac:dyDescent="0.2">
      <c r="AA2334" s="48"/>
      <c r="AB2334" s="53"/>
      <c r="AN2334" s="48"/>
    </row>
    <row r="2335" spans="27:40" s="10" customFormat="1" x14ac:dyDescent="0.2">
      <c r="AA2335" s="48"/>
      <c r="AB2335" s="53"/>
      <c r="AN2335" s="48"/>
    </row>
    <row r="2336" spans="27:40" s="10" customFormat="1" x14ac:dyDescent="0.2">
      <c r="AA2336" s="48"/>
      <c r="AB2336" s="53"/>
      <c r="AN2336" s="48"/>
    </row>
    <row r="2337" spans="27:40" s="10" customFormat="1" x14ac:dyDescent="0.2">
      <c r="AA2337" s="48"/>
      <c r="AB2337" s="53"/>
      <c r="AN2337" s="48"/>
    </row>
    <row r="2338" spans="27:40" s="10" customFormat="1" x14ac:dyDescent="0.2">
      <c r="AA2338" s="48"/>
      <c r="AB2338" s="53"/>
      <c r="AN2338" s="48"/>
    </row>
    <row r="2339" spans="27:40" s="10" customFormat="1" x14ac:dyDescent="0.2">
      <c r="AA2339" s="48"/>
      <c r="AB2339" s="53"/>
      <c r="AN2339" s="48"/>
    </row>
    <row r="2340" spans="27:40" s="10" customFormat="1" x14ac:dyDescent="0.2">
      <c r="AA2340" s="48"/>
      <c r="AB2340" s="53"/>
      <c r="AN2340" s="48"/>
    </row>
    <row r="2341" spans="27:40" s="10" customFormat="1" x14ac:dyDescent="0.2">
      <c r="AA2341" s="48"/>
      <c r="AB2341" s="53"/>
      <c r="AN2341" s="48"/>
    </row>
    <row r="2342" spans="27:40" s="10" customFormat="1" x14ac:dyDescent="0.2">
      <c r="AA2342" s="48"/>
      <c r="AB2342" s="53"/>
      <c r="AN2342" s="48"/>
    </row>
    <row r="2343" spans="27:40" s="10" customFormat="1" x14ac:dyDescent="0.2">
      <c r="AA2343" s="48"/>
      <c r="AB2343" s="53"/>
      <c r="AN2343" s="48"/>
    </row>
    <row r="2344" spans="27:40" s="10" customFormat="1" x14ac:dyDescent="0.2">
      <c r="AA2344" s="48"/>
      <c r="AB2344" s="53"/>
      <c r="AN2344" s="48"/>
    </row>
    <row r="2345" spans="27:40" s="10" customFormat="1" x14ac:dyDescent="0.2">
      <c r="AA2345" s="48"/>
      <c r="AB2345" s="53"/>
      <c r="AN2345" s="48"/>
    </row>
    <row r="2346" spans="27:40" s="10" customFormat="1" x14ac:dyDescent="0.2">
      <c r="AA2346" s="48"/>
      <c r="AB2346" s="53"/>
      <c r="AN2346" s="48"/>
    </row>
    <row r="2347" spans="27:40" s="10" customFormat="1" x14ac:dyDescent="0.2">
      <c r="AA2347" s="48"/>
      <c r="AB2347" s="53"/>
      <c r="AN2347" s="48"/>
    </row>
    <row r="2348" spans="27:40" s="10" customFormat="1" x14ac:dyDescent="0.2">
      <c r="AA2348" s="48"/>
      <c r="AB2348" s="53"/>
      <c r="AN2348" s="48"/>
    </row>
    <row r="2349" spans="27:40" s="10" customFormat="1" x14ac:dyDescent="0.2">
      <c r="AA2349" s="48"/>
      <c r="AB2349" s="53"/>
      <c r="AN2349" s="48"/>
    </row>
    <row r="2350" spans="27:40" s="10" customFormat="1" x14ac:dyDescent="0.2">
      <c r="AA2350" s="48"/>
      <c r="AB2350" s="53"/>
      <c r="AN2350" s="48"/>
    </row>
    <row r="2351" spans="27:40" s="10" customFormat="1" x14ac:dyDescent="0.2">
      <c r="AA2351" s="48"/>
      <c r="AB2351" s="53"/>
      <c r="AN2351" s="48"/>
    </row>
    <row r="2352" spans="27:40" s="10" customFormat="1" x14ac:dyDescent="0.2">
      <c r="AA2352" s="48"/>
      <c r="AB2352" s="53"/>
      <c r="AN2352" s="48"/>
    </row>
    <row r="2353" spans="27:40" s="10" customFormat="1" x14ac:dyDescent="0.2">
      <c r="AA2353" s="48"/>
      <c r="AB2353" s="53"/>
      <c r="AN2353" s="48"/>
    </row>
    <row r="2354" spans="27:40" s="10" customFormat="1" x14ac:dyDescent="0.2">
      <c r="AA2354" s="48"/>
      <c r="AB2354" s="53"/>
      <c r="AN2354" s="48"/>
    </row>
    <row r="2355" spans="27:40" s="10" customFormat="1" x14ac:dyDescent="0.2">
      <c r="AA2355" s="48"/>
      <c r="AB2355" s="53"/>
      <c r="AN2355" s="48"/>
    </row>
    <row r="2356" spans="27:40" s="10" customFormat="1" x14ac:dyDescent="0.2">
      <c r="AA2356" s="48"/>
      <c r="AB2356" s="53"/>
      <c r="AN2356" s="48"/>
    </row>
    <row r="2357" spans="27:40" s="10" customFormat="1" x14ac:dyDescent="0.2">
      <c r="AA2357" s="48"/>
      <c r="AB2357" s="53"/>
      <c r="AN2357" s="48"/>
    </row>
    <row r="2358" spans="27:40" s="10" customFormat="1" x14ac:dyDescent="0.2">
      <c r="AA2358" s="48"/>
      <c r="AB2358" s="53"/>
      <c r="AN2358" s="48"/>
    </row>
    <row r="2359" spans="27:40" s="10" customFormat="1" x14ac:dyDescent="0.2">
      <c r="AA2359" s="48"/>
      <c r="AB2359" s="53"/>
      <c r="AN2359" s="48"/>
    </row>
    <row r="2360" spans="27:40" s="10" customFormat="1" x14ac:dyDescent="0.2">
      <c r="AA2360" s="48"/>
      <c r="AB2360" s="53"/>
      <c r="AN2360" s="48"/>
    </row>
    <row r="2361" spans="27:40" s="10" customFormat="1" x14ac:dyDescent="0.2">
      <c r="AA2361" s="48"/>
      <c r="AB2361" s="53"/>
      <c r="AN2361" s="48"/>
    </row>
    <row r="2362" spans="27:40" s="10" customFormat="1" x14ac:dyDescent="0.2">
      <c r="AA2362" s="48"/>
      <c r="AB2362" s="53"/>
      <c r="AN2362" s="48"/>
    </row>
    <row r="2363" spans="27:40" s="10" customFormat="1" x14ac:dyDescent="0.2">
      <c r="AA2363" s="48"/>
      <c r="AB2363" s="53"/>
      <c r="AN2363" s="48"/>
    </row>
    <row r="2364" spans="27:40" s="10" customFormat="1" x14ac:dyDescent="0.2">
      <c r="AA2364" s="48"/>
      <c r="AB2364" s="53"/>
      <c r="AN2364" s="48"/>
    </row>
    <row r="2365" spans="27:40" s="10" customFormat="1" x14ac:dyDescent="0.2">
      <c r="AA2365" s="48"/>
      <c r="AB2365" s="53"/>
      <c r="AN2365" s="48"/>
    </row>
    <row r="2366" spans="27:40" s="10" customFormat="1" x14ac:dyDescent="0.2">
      <c r="AA2366" s="48"/>
      <c r="AB2366" s="53"/>
      <c r="AN2366" s="48"/>
    </row>
    <row r="2367" spans="27:40" s="10" customFormat="1" x14ac:dyDescent="0.2">
      <c r="AA2367" s="48"/>
      <c r="AB2367" s="53"/>
      <c r="AN2367" s="48"/>
    </row>
    <row r="2368" spans="27:40" s="10" customFormat="1" x14ac:dyDescent="0.2">
      <c r="AA2368" s="48"/>
      <c r="AB2368" s="53"/>
      <c r="AN2368" s="48"/>
    </row>
    <row r="2369" spans="27:40" s="10" customFormat="1" x14ac:dyDescent="0.2">
      <c r="AA2369" s="48"/>
      <c r="AB2369" s="53"/>
      <c r="AN2369" s="48"/>
    </row>
    <row r="2370" spans="27:40" s="10" customFormat="1" x14ac:dyDescent="0.2">
      <c r="AA2370" s="48"/>
      <c r="AB2370" s="53"/>
      <c r="AN2370" s="48"/>
    </row>
    <row r="2371" spans="27:40" s="10" customFormat="1" x14ac:dyDescent="0.2">
      <c r="AA2371" s="48"/>
      <c r="AB2371" s="53"/>
      <c r="AN2371" s="48"/>
    </row>
    <row r="2372" spans="27:40" s="10" customFormat="1" x14ac:dyDescent="0.2">
      <c r="AA2372" s="48"/>
      <c r="AB2372" s="53"/>
      <c r="AN2372" s="48"/>
    </row>
    <row r="2373" spans="27:40" s="10" customFormat="1" x14ac:dyDescent="0.2">
      <c r="AA2373" s="48"/>
      <c r="AB2373" s="53"/>
      <c r="AN2373" s="48"/>
    </row>
    <row r="2374" spans="27:40" s="10" customFormat="1" x14ac:dyDescent="0.2">
      <c r="AA2374" s="48"/>
      <c r="AB2374" s="53"/>
      <c r="AN2374" s="48"/>
    </row>
    <row r="2375" spans="27:40" s="10" customFormat="1" x14ac:dyDescent="0.2">
      <c r="AA2375" s="48"/>
      <c r="AB2375" s="53"/>
      <c r="AN2375" s="48"/>
    </row>
    <row r="2376" spans="27:40" s="10" customFormat="1" x14ac:dyDescent="0.2">
      <c r="AA2376" s="48"/>
      <c r="AB2376" s="53"/>
      <c r="AN2376" s="48"/>
    </row>
    <row r="2377" spans="27:40" s="10" customFormat="1" x14ac:dyDescent="0.2">
      <c r="AA2377" s="48"/>
      <c r="AB2377" s="53"/>
      <c r="AN2377" s="48"/>
    </row>
    <row r="2378" spans="27:40" s="10" customFormat="1" x14ac:dyDescent="0.2">
      <c r="AA2378" s="48"/>
      <c r="AB2378" s="53"/>
      <c r="AN2378" s="48"/>
    </row>
    <row r="2379" spans="27:40" s="10" customFormat="1" x14ac:dyDescent="0.2">
      <c r="AA2379" s="48"/>
      <c r="AB2379" s="53"/>
      <c r="AN2379" s="48"/>
    </row>
    <row r="2380" spans="27:40" s="10" customFormat="1" x14ac:dyDescent="0.2">
      <c r="AA2380" s="48"/>
      <c r="AB2380" s="53"/>
      <c r="AN2380" s="48"/>
    </row>
    <row r="2381" spans="27:40" s="10" customFormat="1" x14ac:dyDescent="0.2">
      <c r="AA2381" s="48"/>
      <c r="AB2381" s="53"/>
      <c r="AN2381" s="48"/>
    </row>
    <row r="2382" spans="27:40" s="10" customFormat="1" x14ac:dyDescent="0.2">
      <c r="AA2382" s="48"/>
      <c r="AB2382" s="53"/>
      <c r="AN2382" s="48"/>
    </row>
    <row r="2383" spans="27:40" s="10" customFormat="1" x14ac:dyDescent="0.2">
      <c r="AA2383" s="48"/>
      <c r="AB2383" s="53"/>
      <c r="AN2383" s="48"/>
    </row>
    <row r="2384" spans="27:40" s="10" customFormat="1" x14ac:dyDescent="0.2">
      <c r="AA2384" s="48"/>
      <c r="AB2384" s="53"/>
      <c r="AN2384" s="48"/>
    </row>
    <row r="2385" spans="27:40" s="10" customFormat="1" x14ac:dyDescent="0.2">
      <c r="AA2385" s="48"/>
      <c r="AB2385" s="53"/>
      <c r="AN2385" s="48"/>
    </row>
    <row r="2386" spans="27:40" s="10" customFormat="1" x14ac:dyDescent="0.2">
      <c r="AA2386" s="48"/>
      <c r="AB2386" s="53"/>
      <c r="AN2386" s="48"/>
    </row>
    <row r="2387" spans="27:40" s="10" customFormat="1" x14ac:dyDescent="0.2">
      <c r="AA2387" s="48"/>
      <c r="AB2387" s="53"/>
      <c r="AN2387" s="48"/>
    </row>
    <row r="2388" spans="27:40" s="10" customFormat="1" x14ac:dyDescent="0.2">
      <c r="AA2388" s="48"/>
      <c r="AB2388" s="53"/>
      <c r="AN2388" s="48"/>
    </row>
    <row r="2389" spans="27:40" s="10" customFormat="1" x14ac:dyDescent="0.2">
      <c r="AA2389" s="48"/>
      <c r="AB2389" s="53"/>
      <c r="AN2389" s="48"/>
    </row>
    <row r="2390" spans="27:40" s="10" customFormat="1" x14ac:dyDescent="0.2">
      <c r="AA2390" s="48"/>
      <c r="AB2390" s="53"/>
      <c r="AN2390" s="48"/>
    </row>
    <row r="2391" spans="27:40" s="10" customFormat="1" x14ac:dyDescent="0.2">
      <c r="AA2391" s="48"/>
      <c r="AB2391" s="53"/>
      <c r="AN2391" s="48"/>
    </row>
    <row r="2392" spans="27:40" s="10" customFormat="1" x14ac:dyDescent="0.2">
      <c r="AA2392" s="48"/>
      <c r="AB2392" s="53"/>
      <c r="AN2392" s="48"/>
    </row>
    <row r="2393" spans="27:40" s="10" customFormat="1" x14ac:dyDescent="0.2">
      <c r="AA2393" s="48"/>
      <c r="AB2393" s="53"/>
      <c r="AN2393" s="48"/>
    </row>
    <row r="2394" spans="27:40" s="10" customFormat="1" x14ac:dyDescent="0.2">
      <c r="AA2394" s="48"/>
      <c r="AB2394" s="53"/>
      <c r="AN2394" s="48"/>
    </row>
    <row r="2395" spans="27:40" s="10" customFormat="1" x14ac:dyDescent="0.2">
      <c r="AA2395" s="48"/>
      <c r="AB2395" s="53"/>
      <c r="AN2395" s="48"/>
    </row>
    <row r="2396" spans="27:40" s="10" customFormat="1" x14ac:dyDescent="0.2">
      <c r="AA2396" s="48"/>
      <c r="AB2396" s="53"/>
      <c r="AN2396" s="48"/>
    </row>
    <row r="2397" spans="27:40" s="10" customFormat="1" x14ac:dyDescent="0.2">
      <c r="AA2397" s="48"/>
      <c r="AB2397" s="53"/>
      <c r="AN2397" s="48"/>
    </row>
    <row r="2398" spans="27:40" s="10" customFormat="1" x14ac:dyDescent="0.2">
      <c r="AA2398" s="48"/>
      <c r="AB2398" s="53"/>
      <c r="AN2398" s="48"/>
    </row>
    <row r="2399" spans="27:40" s="10" customFormat="1" x14ac:dyDescent="0.2">
      <c r="AA2399" s="48"/>
      <c r="AB2399" s="53"/>
      <c r="AN2399" s="48"/>
    </row>
    <row r="2400" spans="27:40" s="10" customFormat="1" x14ac:dyDescent="0.2">
      <c r="AA2400" s="48"/>
      <c r="AB2400" s="53"/>
      <c r="AN2400" s="48"/>
    </row>
    <row r="2401" spans="27:40" s="10" customFormat="1" x14ac:dyDescent="0.2">
      <c r="AA2401" s="48"/>
      <c r="AB2401" s="53"/>
      <c r="AN2401" s="48"/>
    </row>
    <row r="2402" spans="27:40" s="10" customFormat="1" x14ac:dyDescent="0.2">
      <c r="AA2402" s="48"/>
      <c r="AB2402" s="53"/>
      <c r="AN2402" s="48"/>
    </row>
    <row r="2403" spans="27:40" s="10" customFormat="1" x14ac:dyDescent="0.2">
      <c r="AA2403" s="48"/>
      <c r="AB2403" s="53"/>
      <c r="AN2403" s="48"/>
    </row>
    <row r="2404" spans="27:40" s="10" customFormat="1" x14ac:dyDescent="0.2">
      <c r="AA2404" s="48"/>
      <c r="AB2404" s="53"/>
      <c r="AN2404" s="48"/>
    </row>
    <row r="2405" spans="27:40" s="10" customFormat="1" x14ac:dyDescent="0.2">
      <c r="AA2405" s="48"/>
      <c r="AB2405" s="53"/>
      <c r="AN2405" s="48"/>
    </row>
    <row r="2406" spans="27:40" s="10" customFormat="1" x14ac:dyDescent="0.2">
      <c r="AA2406" s="48"/>
      <c r="AB2406" s="53"/>
      <c r="AN2406" s="48"/>
    </row>
    <row r="2407" spans="27:40" s="10" customFormat="1" x14ac:dyDescent="0.2">
      <c r="AA2407" s="48"/>
      <c r="AB2407" s="53"/>
      <c r="AN2407" s="48"/>
    </row>
    <row r="2408" spans="27:40" s="10" customFormat="1" x14ac:dyDescent="0.2">
      <c r="AA2408" s="48"/>
      <c r="AB2408" s="53"/>
      <c r="AN2408" s="48"/>
    </row>
    <row r="2409" spans="27:40" s="10" customFormat="1" x14ac:dyDescent="0.2">
      <c r="AA2409" s="48"/>
      <c r="AB2409" s="53"/>
      <c r="AN2409" s="48"/>
    </row>
    <row r="2410" spans="27:40" s="10" customFormat="1" x14ac:dyDescent="0.2">
      <c r="AA2410" s="48"/>
      <c r="AB2410" s="53"/>
      <c r="AN2410" s="48"/>
    </row>
    <row r="2411" spans="27:40" s="10" customFormat="1" x14ac:dyDescent="0.2">
      <c r="AA2411" s="48"/>
      <c r="AB2411" s="53"/>
      <c r="AN2411" s="48"/>
    </row>
    <row r="2412" spans="27:40" s="10" customFormat="1" x14ac:dyDescent="0.2">
      <c r="AA2412" s="48"/>
      <c r="AB2412" s="53"/>
      <c r="AN2412" s="48"/>
    </row>
    <row r="2413" spans="27:40" s="10" customFormat="1" x14ac:dyDescent="0.2">
      <c r="AA2413" s="48"/>
      <c r="AB2413" s="53"/>
      <c r="AN2413" s="48"/>
    </row>
    <row r="2414" spans="27:40" s="10" customFormat="1" x14ac:dyDescent="0.2">
      <c r="AA2414" s="48"/>
      <c r="AB2414" s="53"/>
      <c r="AN2414" s="48"/>
    </row>
    <row r="2415" spans="27:40" s="10" customFormat="1" x14ac:dyDescent="0.2">
      <c r="AA2415" s="48"/>
      <c r="AB2415" s="53"/>
      <c r="AN2415" s="48"/>
    </row>
    <row r="2416" spans="27:40" s="10" customFormat="1" x14ac:dyDescent="0.2">
      <c r="AA2416" s="48"/>
      <c r="AB2416" s="53"/>
      <c r="AN2416" s="48"/>
    </row>
    <row r="2417" spans="27:40" s="10" customFormat="1" x14ac:dyDescent="0.2">
      <c r="AA2417" s="48"/>
      <c r="AB2417" s="53"/>
      <c r="AN2417" s="48"/>
    </row>
    <row r="2418" spans="27:40" s="10" customFormat="1" x14ac:dyDescent="0.2">
      <c r="AA2418" s="48"/>
      <c r="AB2418" s="53"/>
      <c r="AN2418" s="48"/>
    </row>
    <row r="2419" spans="27:40" s="10" customFormat="1" x14ac:dyDescent="0.2">
      <c r="AA2419" s="48"/>
      <c r="AB2419" s="53"/>
      <c r="AN2419" s="48"/>
    </row>
    <row r="2420" spans="27:40" s="10" customFormat="1" x14ac:dyDescent="0.2">
      <c r="AA2420" s="48"/>
      <c r="AB2420" s="53"/>
      <c r="AN2420" s="48"/>
    </row>
    <row r="2421" spans="27:40" s="10" customFormat="1" x14ac:dyDescent="0.2">
      <c r="AA2421" s="48"/>
      <c r="AB2421" s="53"/>
      <c r="AN2421" s="48"/>
    </row>
    <row r="2422" spans="27:40" s="10" customFormat="1" x14ac:dyDescent="0.2">
      <c r="AA2422" s="48"/>
      <c r="AB2422" s="53"/>
      <c r="AN2422" s="48"/>
    </row>
    <row r="2423" spans="27:40" s="10" customFormat="1" x14ac:dyDescent="0.2">
      <c r="AA2423" s="48"/>
      <c r="AB2423" s="53"/>
      <c r="AN2423" s="48"/>
    </row>
    <row r="2424" spans="27:40" s="10" customFormat="1" x14ac:dyDescent="0.2">
      <c r="AA2424" s="48"/>
      <c r="AB2424" s="53"/>
      <c r="AN2424" s="48"/>
    </row>
    <row r="2425" spans="27:40" s="10" customFormat="1" x14ac:dyDescent="0.2">
      <c r="AA2425" s="48"/>
      <c r="AB2425" s="53"/>
      <c r="AN2425" s="48"/>
    </row>
    <row r="2426" spans="27:40" s="10" customFormat="1" x14ac:dyDescent="0.2">
      <c r="AA2426" s="48"/>
      <c r="AB2426" s="53"/>
      <c r="AN2426" s="48"/>
    </row>
    <row r="2427" spans="27:40" s="10" customFormat="1" x14ac:dyDescent="0.2">
      <c r="AA2427" s="48"/>
      <c r="AB2427" s="53"/>
      <c r="AN2427" s="48"/>
    </row>
    <row r="2428" spans="27:40" s="10" customFormat="1" x14ac:dyDescent="0.2">
      <c r="AA2428" s="48"/>
      <c r="AB2428" s="53"/>
      <c r="AN2428" s="48"/>
    </row>
    <row r="2429" spans="27:40" s="10" customFormat="1" x14ac:dyDescent="0.2">
      <c r="AA2429" s="48"/>
      <c r="AB2429" s="53"/>
      <c r="AN2429" s="48"/>
    </row>
    <row r="2430" spans="27:40" s="10" customFormat="1" x14ac:dyDescent="0.2">
      <c r="AA2430" s="48"/>
      <c r="AB2430" s="53"/>
      <c r="AN2430" s="48"/>
    </row>
    <row r="2431" spans="27:40" s="10" customFormat="1" x14ac:dyDescent="0.2">
      <c r="AA2431" s="48"/>
      <c r="AB2431" s="53"/>
      <c r="AN2431" s="48"/>
    </row>
    <row r="2432" spans="27:40" s="10" customFormat="1" x14ac:dyDescent="0.2">
      <c r="AA2432" s="48"/>
      <c r="AB2432" s="53"/>
      <c r="AN2432" s="48"/>
    </row>
    <row r="2433" spans="27:40" s="10" customFormat="1" x14ac:dyDescent="0.2">
      <c r="AA2433" s="48"/>
      <c r="AB2433" s="53"/>
      <c r="AN2433" s="48"/>
    </row>
    <row r="2434" spans="27:40" s="10" customFormat="1" x14ac:dyDescent="0.2">
      <c r="AA2434" s="48"/>
      <c r="AB2434" s="53"/>
      <c r="AN2434" s="48"/>
    </row>
    <row r="2435" spans="27:40" s="10" customFormat="1" x14ac:dyDescent="0.2">
      <c r="AA2435" s="48"/>
      <c r="AB2435" s="53"/>
      <c r="AN2435" s="48"/>
    </row>
    <row r="2436" spans="27:40" s="10" customFormat="1" x14ac:dyDescent="0.2">
      <c r="AA2436" s="48"/>
      <c r="AB2436" s="53"/>
      <c r="AN2436" s="48"/>
    </row>
    <row r="2437" spans="27:40" s="10" customFormat="1" x14ac:dyDescent="0.2">
      <c r="AA2437" s="48"/>
      <c r="AB2437" s="53"/>
      <c r="AN2437" s="48"/>
    </row>
    <row r="2438" spans="27:40" s="10" customFormat="1" x14ac:dyDescent="0.2">
      <c r="AA2438" s="48"/>
      <c r="AB2438" s="53"/>
      <c r="AN2438" s="48"/>
    </row>
    <row r="2439" spans="27:40" s="10" customFormat="1" x14ac:dyDescent="0.2">
      <c r="AA2439" s="48"/>
      <c r="AB2439" s="53"/>
      <c r="AN2439" s="48"/>
    </row>
    <row r="2440" spans="27:40" s="10" customFormat="1" x14ac:dyDescent="0.2">
      <c r="AA2440" s="48"/>
      <c r="AB2440" s="53"/>
      <c r="AN2440" s="48"/>
    </row>
    <row r="2441" spans="27:40" s="10" customFormat="1" x14ac:dyDescent="0.2">
      <c r="AA2441" s="48"/>
      <c r="AB2441" s="53"/>
      <c r="AN2441" s="48"/>
    </row>
    <row r="2442" spans="27:40" s="10" customFormat="1" x14ac:dyDescent="0.2">
      <c r="AA2442" s="48"/>
      <c r="AB2442" s="53"/>
      <c r="AN2442" s="48"/>
    </row>
    <row r="2443" spans="27:40" s="10" customFormat="1" x14ac:dyDescent="0.2">
      <c r="AA2443" s="48"/>
      <c r="AB2443" s="53"/>
      <c r="AN2443" s="48"/>
    </row>
    <row r="2444" spans="27:40" s="10" customFormat="1" x14ac:dyDescent="0.2">
      <c r="AA2444" s="48"/>
      <c r="AB2444" s="53"/>
      <c r="AN2444" s="48"/>
    </row>
    <row r="2445" spans="27:40" s="10" customFormat="1" x14ac:dyDescent="0.2">
      <c r="AA2445" s="48"/>
      <c r="AB2445" s="53"/>
      <c r="AN2445" s="48"/>
    </row>
    <row r="2446" spans="27:40" s="10" customFormat="1" x14ac:dyDescent="0.2">
      <c r="AA2446" s="48"/>
      <c r="AB2446" s="53"/>
      <c r="AN2446" s="48"/>
    </row>
    <row r="2447" spans="27:40" s="10" customFormat="1" x14ac:dyDescent="0.2">
      <c r="AA2447" s="48"/>
      <c r="AB2447" s="53"/>
      <c r="AN2447" s="48"/>
    </row>
    <row r="2448" spans="27:40" s="10" customFormat="1" x14ac:dyDescent="0.2">
      <c r="AA2448" s="48"/>
      <c r="AB2448" s="53"/>
      <c r="AN2448" s="48"/>
    </row>
    <row r="2449" spans="27:40" s="10" customFormat="1" x14ac:dyDescent="0.2">
      <c r="AA2449" s="48"/>
      <c r="AB2449" s="53"/>
      <c r="AN2449" s="48"/>
    </row>
    <row r="2450" spans="27:40" s="10" customFormat="1" x14ac:dyDescent="0.2">
      <c r="AA2450" s="48"/>
      <c r="AB2450" s="53"/>
      <c r="AN2450" s="48"/>
    </row>
    <row r="2451" spans="27:40" s="10" customFormat="1" x14ac:dyDescent="0.2">
      <c r="AA2451" s="48"/>
      <c r="AB2451" s="53"/>
      <c r="AN2451" s="48"/>
    </row>
    <row r="2452" spans="27:40" s="10" customFormat="1" x14ac:dyDescent="0.2">
      <c r="AA2452" s="48"/>
      <c r="AB2452" s="53"/>
      <c r="AN2452" s="48"/>
    </row>
    <row r="2453" spans="27:40" s="10" customFormat="1" x14ac:dyDescent="0.2">
      <c r="AA2453" s="48"/>
      <c r="AB2453" s="53"/>
      <c r="AN2453" s="48"/>
    </row>
    <row r="2454" spans="27:40" s="10" customFormat="1" x14ac:dyDescent="0.2">
      <c r="AA2454" s="48"/>
      <c r="AB2454" s="53"/>
      <c r="AN2454" s="48"/>
    </row>
    <row r="2455" spans="27:40" s="10" customFormat="1" x14ac:dyDescent="0.2">
      <c r="AA2455" s="48"/>
      <c r="AB2455" s="53"/>
      <c r="AN2455" s="48"/>
    </row>
    <row r="2456" spans="27:40" s="10" customFormat="1" x14ac:dyDescent="0.2">
      <c r="AA2456" s="48"/>
      <c r="AB2456" s="53"/>
      <c r="AN2456" s="48"/>
    </row>
    <row r="2457" spans="27:40" s="10" customFormat="1" x14ac:dyDescent="0.2">
      <c r="AA2457" s="48"/>
      <c r="AB2457" s="53"/>
      <c r="AN2457" s="48"/>
    </row>
    <row r="2458" spans="27:40" s="10" customFormat="1" x14ac:dyDescent="0.2">
      <c r="AA2458" s="48"/>
      <c r="AB2458" s="53"/>
      <c r="AN2458" s="48"/>
    </row>
    <row r="2459" spans="27:40" s="10" customFormat="1" x14ac:dyDescent="0.2">
      <c r="AA2459" s="48"/>
      <c r="AB2459" s="53"/>
      <c r="AN2459" s="48"/>
    </row>
    <row r="2460" spans="27:40" s="10" customFormat="1" x14ac:dyDescent="0.2">
      <c r="AA2460" s="48"/>
      <c r="AB2460" s="53"/>
      <c r="AN2460" s="48"/>
    </row>
    <row r="2461" spans="27:40" s="10" customFormat="1" x14ac:dyDescent="0.2">
      <c r="AA2461" s="48"/>
      <c r="AB2461" s="53"/>
      <c r="AN2461" s="48"/>
    </row>
    <row r="2462" spans="27:40" s="10" customFormat="1" x14ac:dyDescent="0.2">
      <c r="AA2462" s="48"/>
      <c r="AB2462" s="53"/>
      <c r="AN2462" s="48"/>
    </row>
    <row r="2463" spans="27:40" s="10" customFormat="1" x14ac:dyDescent="0.2">
      <c r="AA2463" s="48"/>
      <c r="AB2463" s="53"/>
      <c r="AN2463" s="48"/>
    </row>
    <row r="2464" spans="27:40" s="10" customFormat="1" x14ac:dyDescent="0.2">
      <c r="AA2464" s="48"/>
      <c r="AB2464" s="53"/>
      <c r="AN2464" s="48"/>
    </row>
    <row r="2465" spans="27:40" s="10" customFormat="1" x14ac:dyDescent="0.2">
      <c r="AA2465" s="48"/>
      <c r="AB2465" s="53"/>
      <c r="AN2465" s="48"/>
    </row>
    <row r="2466" spans="27:40" s="10" customFormat="1" x14ac:dyDescent="0.2">
      <c r="AA2466" s="48"/>
      <c r="AB2466" s="53"/>
      <c r="AN2466" s="48"/>
    </row>
    <row r="2467" spans="27:40" s="10" customFormat="1" x14ac:dyDescent="0.2">
      <c r="AA2467" s="48"/>
      <c r="AB2467" s="53"/>
      <c r="AN2467" s="48"/>
    </row>
    <row r="2468" spans="27:40" s="10" customFormat="1" x14ac:dyDescent="0.2">
      <c r="AA2468" s="48"/>
      <c r="AB2468" s="53"/>
      <c r="AN2468" s="48"/>
    </row>
    <row r="2469" spans="27:40" s="10" customFormat="1" x14ac:dyDescent="0.2">
      <c r="AA2469" s="48"/>
      <c r="AB2469" s="53"/>
      <c r="AN2469" s="48"/>
    </row>
    <row r="2470" spans="27:40" s="10" customFormat="1" x14ac:dyDescent="0.2">
      <c r="AA2470" s="48"/>
      <c r="AB2470" s="53"/>
      <c r="AN2470" s="48"/>
    </row>
    <row r="2471" spans="27:40" s="10" customFormat="1" x14ac:dyDescent="0.2">
      <c r="AA2471" s="48"/>
      <c r="AB2471" s="53"/>
      <c r="AN2471" s="48"/>
    </row>
    <row r="2472" spans="27:40" s="10" customFormat="1" x14ac:dyDescent="0.2">
      <c r="AA2472" s="48"/>
      <c r="AB2472" s="53"/>
      <c r="AN2472" s="48"/>
    </row>
    <row r="2473" spans="27:40" s="10" customFormat="1" x14ac:dyDescent="0.2">
      <c r="AA2473" s="48"/>
      <c r="AB2473" s="53"/>
      <c r="AN2473" s="48"/>
    </row>
    <row r="2474" spans="27:40" s="10" customFormat="1" x14ac:dyDescent="0.2">
      <c r="AA2474" s="48"/>
      <c r="AB2474" s="53"/>
      <c r="AN2474" s="48"/>
    </row>
    <row r="2475" spans="27:40" s="10" customFormat="1" x14ac:dyDescent="0.2">
      <c r="AA2475" s="48"/>
      <c r="AB2475" s="53"/>
      <c r="AN2475" s="48"/>
    </row>
    <row r="2476" spans="27:40" s="10" customFormat="1" x14ac:dyDescent="0.2">
      <c r="AA2476" s="48"/>
      <c r="AB2476" s="53"/>
      <c r="AN2476" s="48"/>
    </row>
    <row r="2477" spans="27:40" s="10" customFormat="1" x14ac:dyDescent="0.2">
      <c r="AA2477" s="48"/>
      <c r="AB2477" s="53"/>
      <c r="AN2477" s="48"/>
    </row>
    <row r="2478" spans="27:40" s="10" customFormat="1" x14ac:dyDescent="0.2">
      <c r="AA2478" s="48"/>
      <c r="AB2478" s="53"/>
      <c r="AN2478" s="48"/>
    </row>
    <row r="2479" spans="27:40" s="10" customFormat="1" x14ac:dyDescent="0.2">
      <c r="AA2479" s="48"/>
      <c r="AB2479" s="53"/>
      <c r="AN2479" s="48"/>
    </row>
    <row r="2480" spans="27:40" s="10" customFormat="1" x14ac:dyDescent="0.2">
      <c r="AA2480" s="48"/>
      <c r="AB2480" s="53"/>
      <c r="AN2480" s="48"/>
    </row>
    <row r="2481" spans="27:40" s="10" customFormat="1" x14ac:dyDescent="0.2">
      <c r="AA2481" s="48"/>
      <c r="AB2481" s="53"/>
      <c r="AN2481" s="48"/>
    </row>
    <row r="2482" spans="27:40" s="10" customFormat="1" x14ac:dyDescent="0.2">
      <c r="AA2482" s="48"/>
      <c r="AB2482" s="53"/>
      <c r="AN2482" s="48"/>
    </row>
    <row r="2483" spans="27:40" s="10" customFormat="1" x14ac:dyDescent="0.2">
      <c r="AA2483" s="48"/>
      <c r="AB2483" s="53"/>
      <c r="AN2483" s="48"/>
    </row>
    <row r="2484" spans="27:40" s="10" customFormat="1" x14ac:dyDescent="0.2">
      <c r="AA2484" s="48"/>
      <c r="AB2484" s="53"/>
      <c r="AN2484" s="48"/>
    </row>
    <row r="2485" spans="27:40" s="10" customFormat="1" x14ac:dyDescent="0.2">
      <c r="AA2485" s="48"/>
      <c r="AB2485" s="53"/>
      <c r="AN2485" s="48"/>
    </row>
    <row r="2486" spans="27:40" s="10" customFormat="1" x14ac:dyDescent="0.2">
      <c r="AA2486" s="48"/>
      <c r="AB2486" s="53"/>
      <c r="AN2486" s="48"/>
    </row>
    <row r="2487" spans="27:40" s="10" customFormat="1" x14ac:dyDescent="0.2">
      <c r="AA2487" s="48"/>
      <c r="AB2487" s="53"/>
      <c r="AN2487" s="48"/>
    </row>
    <row r="2488" spans="27:40" s="10" customFormat="1" x14ac:dyDescent="0.2">
      <c r="AA2488" s="48"/>
      <c r="AB2488" s="53"/>
      <c r="AN2488" s="48"/>
    </row>
    <row r="2489" spans="27:40" s="10" customFormat="1" x14ac:dyDescent="0.2">
      <c r="AA2489" s="48"/>
      <c r="AB2489" s="53"/>
      <c r="AN2489" s="48"/>
    </row>
    <row r="2490" spans="27:40" s="10" customFormat="1" x14ac:dyDescent="0.2">
      <c r="AA2490" s="48"/>
      <c r="AB2490" s="53"/>
      <c r="AN2490" s="48"/>
    </row>
    <row r="2491" spans="27:40" s="10" customFormat="1" x14ac:dyDescent="0.2">
      <c r="AA2491" s="48"/>
      <c r="AB2491" s="53"/>
      <c r="AN2491" s="48"/>
    </row>
    <row r="2492" spans="27:40" s="10" customFormat="1" x14ac:dyDescent="0.2">
      <c r="AA2492" s="48"/>
      <c r="AB2492" s="53"/>
      <c r="AN2492" s="48"/>
    </row>
    <row r="2493" spans="27:40" s="10" customFormat="1" x14ac:dyDescent="0.2">
      <c r="AA2493" s="48"/>
      <c r="AB2493" s="53"/>
      <c r="AN2493" s="48"/>
    </row>
    <row r="2494" spans="27:40" s="10" customFormat="1" x14ac:dyDescent="0.2">
      <c r="AA2494" s="48"/>
      <c r="AB2494" s="53"/>
      <c r="AN2494" s="48"/>
    </row>
    <row r="2495" spans="27:40" s="10" customFormat="1" x14ac:dyDescent="0.2">
      <c r="AA2495" s="48"/>
      <c r="AB2495" s="53"/>
      <c r="AN2495" s="48"/>
    </row>
    <row r="2496" spans="27:40" s="10" customFormat="1" x14ac:dyDescent="0.2">
      <c r="AA2496" s="48"/>
      <c r="AB2496" s="53"/>
      <c r="AN2496" s="48"/>
    </row>
    <row r="2497" spans="27:40" s="10" customFormat="1" x14ac:dyDescent="0.2">
      <c r="AA2497" s="48"/>
      <c r="AB2497" s="53"/>
      <c r="AN2497" s="48"/>
    </row>
    <row r="2498" spans="27:40" s="10" customFormat="1" x14ac:dyDescent="0.2">
      <c r="AA2498" s="48"/>
      <c r="AB2498" s="53"/>
      <c r="AN2498" s="48"/>
    </row>
    <row r="2499" spans="27:40" s="10" customFormat="1" x14ac:dyDescent="0.2">
      <c r="AA2499" s="48"/>
      <c r="AB2499" s="53"/>
      <c r="AN2499" s="48"/>
    </row>
    <row r="2500" spans="27:40" s="10" customFormat="1" x14ac:dyDescent="0.2">
      <c r="AA2500" s="48"/>
      <c r="AB2500" s="53"/>
      <c r="AN2500" s="48"/>
    </row>
    <row r="2501" spans="27:40" s="10" customFormat="1" x14ac:dyDescent="0.2">
      <c r="AA2501" s="48"/>
      <c r="AB2501" s="53"/>
      <c r="AN2501" s="48"/>
    </row>
    <row r="2502" spans="27:40" s="10" customFormat="1" x14ac:dyDescent="0.2">
      <c r="AA2502" s="48"/>
      <c r="AB2502" s="53"/>
      <c r="AN2502" s="48"/>
    </row>
    <row r="2503" spans="27:40" s="10" customFormat="1" x14ac:dyDescent="0.2">
      <c r="AA2503" s="48"/>
      <c r="AB2503" s="53"/>
      <c r="AN2503" s="48"/>
    </row>
    <row r="2504" spans="27:40" s="10" customFormat="1" x14ac:dyDescent="0.2">
      <c r="AA2504" s="48"/>
      <c r="AB2504" s="53"/>
      <c r="AN2504" s="48"/>
    </row>
    <row r="2505" spans="27:40" s="10" customFormat="1" x14ac:dyDescent="0.2">
      <c r="AA2505" s="48"/>
      <c r="AB2505" s="53"/>
      <c r="AN2505" s="48"/>
    </row>
    <row r="2506" spans="27:40" s="10" customFormat="1" x14ac:dyDescent="0.2">
      <c r="AA2506" s="48"/>
      <c r="AB2506" s="53"/>
      <c r="AN2506" s="48"/>
    </row>
    <row r="2507" spans="27:40" s="10" customFormat="1" x14ac:dyDescent="0.2">
      <c r="AA2507" s="48"/>
      <c r="AB2507" s="53"/>
      <c r="AN2507" s="48"/>
    </row>
    <row r="2508" spans="27:40" s="10" customFormat="1" x14ac:dyDescent="0.2">
      <c r="AA2508" s="48"/>
      <c r="AB2508" s="53"/>
      <c r="AN2508" s="48"/>
    </row>
    <row r="2509" spans="27:40" s="10" customFormat="1" x14ac:dyDescent="0.2">
      <c r="AA2509" s="48"/>
      <c r="AB2509" s="53"/>
      <c r="AN2509" s="48"/>
    </row>
    <row r="2510" spans="27:40" s="10" customFormat="1" x14ac:dyDescent="0.2">
      <c r="AA2510" s="48"/>
      <c r="AB2510" s="53"/>
      <c r="AN2510" s="48"/>
    </row>
    <row r="2511" spans="27:40" s="10" customFormat="1" x14ac:dyDescent="0.2">
      <c r="AA2511" s="48"/>
      <c r="AB2511" s="53"/>
      <c r="AN2511" s="48"/>
    </row>
    <row r="2512" spans="27:40" s="10" customFormat="1" x14ac:dyDescent="0.2">
      <c r="AA2512" s="48"/>
      <c r="AB2512" s="53"/>
      <c r="AN2512" s="48"/>
    </row>
    <row r="2513" spans="27:40" s="10" customFormat="1" x14ac:dyDescent="0.2">
      <c r="AA2513" s="48"/>
      <c r="AB2513" s="53"/>
      <c r="AN2513" s="48"/>
    </row>
    <row r="2514" spans="27:40" s="10" customFormat="1" x14ac:dyDescent="0.2">
      <c r="AA2514" s="48"/>
      <c r="AB2514" s="53"/>
      <c r="AN2514" s="48"/>
    </row>
    <row r="2515" spans="27:40" s="10" customFormat="1" x14ac:dyDescent="0.2">
      <c r="AA2515" s="48"/>
      <c r="AB2515" s="53"/>
      <c r="AN2515" s="48"/>
    </row>
    <row r="2516" spans="27:40" s="10" customFormat="1" x14ac:dyDescent="0.2">
      <c r="AA2516" s="48"/>
      <c r="AB2516" s="53"/>
      <c r="AN2516" s="48"/>
    </row>
    <row r="2517" spans="27:40" s="10" customFormat="1" x14ac:dyDescent="0.2">
      <c r="AA2517" s="48"/>
      <c r="AB2517" s="53"/>
      <c r="AN2517" s="48"/>
    </row>
    <row r="2518" spans="27:40" s="10" customFormat="1" x14ac:dyDescent="0.2">
      <c r="AA2518" s="48"/>
      <c r="AB2518" s="53"/>
      <c r="AN2518" s="48"/>
    </row>
    <row r="2519" spans="27:40" s="10" customFormat="1" x14ac:dyDescent="0.2">
      <c r="AA2519" s="48"/>
      <c r="AB2519" s="53"/>
      <c r="AN2519" s="48"/>
    </row>
    <row r="2520" spans="27:40" s="10" customFormat="1" x14ac:dyDescent="0.2">
      <c r="AA2520" s="48"/>
      <c r="AB2520" s="53"/>
      <c r="AN2520" s="48"/>
    </row>
    <row r="2521" spans="27:40" s="10" customFormat="1" x14ac:dyDescent="0.2">
      <c r="AA2521" s="48"/>
      <c r="AB2521" s="53"/>
      <c r="AN2521" s="48"/>
    </row>
    <row r="2522" spans="27:40" s="10" customFormat="1" x14ac:dyDescent="0.2">
      <c r="AA2522" s="48"/>
      <c r="AB2522" s="53"/>
      <c r="AN2522" s="48"/>
    </row>
    <row r="2523" spans="27:40" s="10" customFormat="1" x14ac:dyDescent="0.2">
      <c r="AA2523" s="48"/>
      <c r="AB2523" s="53"/>
      <c r="AN2523" s="48"/>
    </row>
    <row r="2524" spans="27:40" s="10" customFormat="1" x14ac:dyDescent="0.2">
      <c r="AA2524" s="48"/>
      <c r="AB2524" s="53"/>
      <c r="AN2524" s="48"/>
    </row>
    <row r="2525" spans="27:40" s="10" customFormat="1" x14ac:dyDescent="0.2">
      <c r="AA2525" s="48"/>
      <c r="AB2525" s="53"/>
      <c r="AN2525" s="48"/>
    </row>
    <row r="2526" spans="27:40" s="10" customFormat="1" x14ac:dyDescent="0.2">
      <c r="AA2526" s="48"/>
      <c r="AB2526" s="53"/>
      <c r="AN2526" s="48"/>
    </row>
    <row r="2527" spans="27:40" s="10" customFormat="1" x14ac:dyDescent="0.2">
      <c r="AA2527" s="48"/>
      <c r="AB2527" s="53"/>
      <c r="AN2527" s="48"/>
    </row>
    <row r="2528" spans="27:40" s="10" customFormat="1" x14ac:dyDescent="0.2">
      <c r="AA2528" s="48"/>
      <c r="AB2528" s="53"/>
      <c r="AN2528" s="48"/>
    </row>
    <row r="2529" spans="27:40" s="10" customFormat="1" x14ac:dyDescent="0.2">
      <c r="AA2529" s="48"/>
      <c r="AB2529" s="53"/>
      <c r="AN2529" s="48"/>
    </row>
    <row r="2530" spans="27:40" s="10" customFormat="1" x14ac:dyDescent="0.2">
      <c r="AA2530" s="48"/>
      <c r="AB2530" s="53"/>
      <c r="AN2530" s="48"/>
    </row>
    <row r="2531" spans="27:40" s="10" customFormat="1" x14ac:dyDescent="0.2">
      <c r="AA2531" s="48"/>
      <c r="AB2531" s="53"/>
      <c r="AN2531" s="48"/>
    </row>
    <row r="2532" spans="27:40" s="10" customFormat="1" x14ac:dyDescent="0.2">
      <c r="AA2532" s="48"/>
      <c r="AB2532" s="53"/>
      <c r="AN2532" s="48"/>
    </row>
    <row r="2533" spans="27:40" s="10" customFormat="1" x14ac:dyDescent="0.2">
      <c r="AA2533" s="48"/>
      <c r="AB2533" s="53"/>
      <c r="AN2533" s="48"/>
    </row>
    <row r="2534" spans="27:40" s="10" customFormat="1" x14ac:dyDescent="0.2">
      <c r="AA2534" s="48"/>
      <c r="AB2534" s="53"/>
      <c r="AN2534" s="48"/>
    </row>
    <row r="2535" spans="27:40" s="10" customFormat="1" x14ac:dyDescent="0.2">
      <c r="AA2535" s="48"/>
      <c r="AB2535" s="53"/>
      <c r="AN2535" s="48"/>
    </row>
    <row r="2536" spans="27:40" s="10" customFormat="1" x14ac:dyDescent="0.2">
      <c r="AA2536" s="48"/>
      <c r="AB2536" s="53"/>
      <c r="AN2536" s="48"/>
    </row>
    <row r="2537" spans="27:40" s="10" customFormat="1" x14ac:dyDescent="0.2">
      <c r="AA2537" s="48"/>
      <c r="AB2537" s="53"/>
      <c r="AN2537" s="48"/>
    </row>
    <row r="2538" spans="27:40" s="10" customFormat="1" x14ac:dyDescent="0.2">
      <c r="AA2538" s="48"/>
      <c r="AB2538" s="53"/>
      <c r="AN2538" s="48"/>
    </row>
    <row r="2539" spans="27:40" s="10" customFormat="1" x14ac:dyDescent="0.2">
      <c r="AA2539" s="48"/>
      <c r="AB2539" s="53"/>
      <c r="AN2539" s="48"/>
    </row>
    <row r="2540" spans="27:40" s="10" customFormat="1" x14ac:dyDescent="0.2">
      <c r="AA2540" s="48"/>
      <c r="AB2540" s="53"/>
      <c r="AN2540" s="48"/>
    </row>
    <row r="2541" spans="27:40" s="10" customFormat="1" x14ac:dyDescent="0.2">
      <c r="AA2541" s="48"/>
      <c r="AB2541" s="53"/>
      <c r="AN2541" s="48"/>
    </row>
    <row r="2542" spans="27:40" s="10" customFormat="1" x14ac:dyDescent="0.2">
      <c r="AA2542" s="48"/>
      <c r="AB2542" s="53"/>
      <c r="AN2542" s="48"/>
    </row>
    <row r="2543" spans="27:40" s="10" customFormat="1" x14ac:dyDescent="0.2">
      <c r="AA2543" s="48"/>
      <c r="AB2543" s="53"/>
      <c r="AN2543" s="48"/>
    </row>
    <row r="2544" spans="27:40" s="10" customFormat="1" x14ac:dyDescent="0.2">
      <c r="AA2544" s="48"/>
      <c r="AB2544" s="53"/>
      <c r="AN2544" s="48"/>
    </row>
    <row r="2545" spans="27:40" s="10" customFormat="1" x14ac:dyDescent="0.2">
      <c r="AA2545" s="48"/>
      <c r="AB2545" s="53"/>
      <c r="AN2545" s="48"/>
    </row>
    <row r="2546" spans="27:40" s="10" customFormat="1" x14ac:dyDescent="0.2">
      <c r="AA2546" s="48"/>
      <c r="AB2546" s="53"/>
      <c r="AN2546" s="48"/>
    </row>
    <row r="2547" spans="27:40" s="10" customFormat="1" x14ac:dyDescent="0.2">
      <c r="AA2547" s="48"/>
      <c r="AB2547" s="53"/>
      <c r="AN2547" s="48"/>
    </row>
    <row r="2548" spans="27:40" s="10" customFormat="1" x14ac:dyDescent="0.2">
      <c r="AA2548" s="48"/>
      <c r="AB2548" s="53"/>
      <c r="AN2548" s="48"/>
    </row>
    <row r="2549" spans="27:40" s="10" customFormat="1" x14ac:dyDescent="0.2">
      <c r="AA2549" s="48"/>
      <c r="AB2549" s="53"/>
      <c r="AN2549" s="48"/>
    </row>
    <row r="2550" spans="27:40" s="10" customFormat="1" x14ac:dyDescent="0.2">
      <c r="AA2550" s="48"/>
      <c r="AB2550" s="53"/>
      <c r="AN2550" s="48"/>
    </row>
    <row r="2551" spans="27:40" s="10" customFormat="1" x14ac:dyDescent="0.2">
      <c r="AA2551" s="48"/>
      <c r="AB2551" s="53"/>
      <c r="AN2551" s="48"/>
    </row>
    <row r="2552" spans="27:40" s="10" customFormat="1" x14ac:dyDescent="0.2">
      <c r="AA2552" s="48"/>
      <c r="AB2552" s="53"/>
      <c r="AN2552" s="48"/>
    </row>
    <row r="2553" spans="27:40" s="10" customFormat="1" x14ac:dyDescent="0.2">
      <c r="AA2553" s="48"/>
      <c r="AB2553" s="53"/>
      <c r="AN2553" s="48"/>
    </row>
    <row r="2554" spans="27:40" s="10" customFormat="1" x14ac:dyDescent="0.2">
      <c r="AA2554" s="48"/>
      <c r="AB2554" s="53"/>
      <c r="AN2554" s="48"/>
    </row>
    <row r="2555" spans="27:40" s="10" customFormat="1" x14ac:dyDescent="0.2">
      <c r="AA2555" s="48"/>
      <c r="AB2555" s="53"/>
      <c r="AN2555" s="48"/>
    </row>
    <row r="2556" spans="27:40" s="10" customFormat="1" x14ac:dyDescent="0.2">
      <c r="AA2556" s="48"/>
      <c r="AB2556" s="53"/>
      <c r="AN2556" s="48"/>
    </row>
    <row r="2557" spans="27:40" s="10" customFormat="1" x14ac:dyDescent="0.2">
      <c r="AA2557" s="48"/>
      <c r="AB2557" s="53"/>
      <c r="AN2557" s="48"/>
    </row>
    <row r="2558" spans="27:40" s="10" customFormat="1" x14ac:dyDescent="0.2">
      <c r="AA2558" s="48"/>
      <c r="AB2558" s="53"/>
      <c r="AN2558" s="48"/>
    </row>
    <row r="2559" spans="27:40" s="10" customFormat="1" x14ac:dyDescent="0.2">
      <c r="AA2559" s="48"/>
      <c r="AB2559" s="53"/>
      <c r="AN2559" s="48"/>
    </row>
    <row r="2560" spans="27:40" s="10" customFormat="1" x14ac:dyDescent="0.2">
      <c r="AA2560" s="48"/>
      <c r="AB2560" s="53"/>
      <c r="AN2560" s="48"/>
    </row>
    <row r="2561" spans="27:40" s="10" customFormat="1" x14ac:dyDescent="0.2">
      <c r="AA2561" s="48"/>
      <c r="AB2561" s="53"/>
      <c r="AN2561" s="48"/>
    </row>
    <row r="2562" spans="27:40" s="10" customFormat="1" x14ac:dyDescent="0.2">
      <c r="AA2562" s="48"/>
      <c r="AB2562" s="53"/>
      <c r="AN2562" s="48"/>
    </row>
    <row r="2563" spans="27:40" s="10" customFormat="1" x14ac:dyDescent="0.2">
      <c r="AA2563" s="48"/>
      <c r="AB2563" s="53"/>
      <c r="AN2563" s="48"/>
    </row>
    <row r="2564" spans="27:40" s="10" customFormat="1" x14ac:dyDescent="0.2">
      <c r="AA2564" s="48"/>
      <c r="AB2564" s="53"/>
      <c r="AN2564" s="48"/>
    </row>
    <row r="2565" spans="27:40" s="10" customFormat="1" x14ac:dyDescent="0.2">
      <c r="AA2565" s="48"/>
      <c r="AB2565" s="53"/>
      <c r="AN2565" s="48"/>
    </row>
    <row r="2566" spans="27:40" s="10" customFormat="1" x14ac:dyDescent="0.2">
      <c r="AA2566" s="48"/>
      <c r="AB2566" s="53"/>
      <c r="AN2566" s="48"/>
    </row>
    <row r="2567" spans="27:40" s="10" customFormat="1" x14ac:dyDescent="0.2">
      <c r="AA2567" s="48"/>
      <c r="AB2567" s="53"/>
      <c r="AN2567" s="48"/>
    </row>
    <row r="2568" spans="27:40" s="10" customFormat="1" x14ac:dyDescent="0.2">
      <c r="AA2568" s="48"/>
      <c r="AB2568" s="53"/>
      <c r="AN2568" s="48"/>
    </row>
    <row r="2569" spans="27:40" s="10" customFormat="1" x14ac:dyDescent="0.2">
      <c r="AA2569" s="48"/>
      <c r="AB2569" s="53"/>
      <c r="AN2569" s="48"/>
    </row>
    <row r="2570" spans="27:40" s="10" customFormat="1" x14ac:dyDescent="0.2">
      <c r="AA2570" s="48"/>
      <c r="AB2570" s="53"/>
      <c r="AN2570" s="48"/>
    </row>
    <row r="2571" spans="27:40" s="10" customFormat="1" x14ac:dyDescent="0.2">
      <c r="AA2571" s="48"/>
      <c r="AB2571" s="53"/>
      <c r="AN2571" s="48"/>
    </row>
    <row r="2572" spans="27:40" s="10" customFormat="1" x14ac:dyDescent="0.2">
      <c r="AA2572" s="48"/>
      <c r="AB2572" s="53"/>
      <c r="AN2572" s="48"/>
    </row>
    <row r="2573" spans="27:40" s="10" customFormat="1" x14ac:dyDescent="0.2">
      <c r="AA2573" s="48"/>
      <c r="AB2573" s="53"/>
      <c r="AN2573" s="48"/>
    </row>
    <row r="2574" spans="27:40" s="10" customFormat="1" x14ac:dyDescent="0.2">
      <c r="AA2574" s="48"/>
      <c r="AB2574" s="53"/>
      <c r="AN2574" s="48"/>
    </row>
    <row r="2575" spans="27:40" s="10" customFormat="1" x14ac:dyDescent="0.2">
      <c r="AA2575" s="48"/>
      <c r="AB2575" s="53"/>
      <c r="AN2575" s="48"/>
    </row>
    <row r="2576" spans="27:40" s="10" customFormat="1" x14ac:dyDescent="0.2">
      <c r="AA2576" s="48"/>
      <c r="AB2576" s="53"/>
      <c r="AN2576" s="48"/>
    </row>
    <row r="2577" spans="27:40" s="10" customFormat="1" x14ac:dyDescent="0.2">
      <c r="AA2577" s="48"/>
      <c r="AB2577" s="53"/>
      <c r="AN2577" s="48"/>
    </row>
    <row r="2578" spans="27:40" s="10" customFormat="1" x14ac:dyDescent="0.2">
      <c r="AA2578" s="48"/>
      <c r="AB2578" s="53"/>
      <c r="AN2578" s="48"/>
    </row>
    <row r="2579" spans="27:40" s="10" customFormat="1" x14ac:dyDescent="0.2">
      <c r="AA2579" s="48"/>
      <c r="AB2579" s="53"/>
      <c r="AN2579" s="48"/>
    </row>
    <row r="2580" spans="27:40" s="10" customFormat="1" x14ac:dyDescent="0.2">
      <c r="AA2580" s="48"/>
      <c r="AB2580" s="53"/>
      <c r="AN2580" s="48"/>
    </row>
    <row r="2581" spans="27:40" s="10" customFormat="1" x14ac:dyDescent="0.2">
      <c r="AA2581" s="48"/>
      <c r="AB2581" s="53"/>
      <c r="AN2581" s="48"/>
    </row>
    <row r="2582" spans="27:40" s="10" customFormat="1" x14ac:dyDescent="0.2">
      <c r="AA2582" s="48"/>
      <c r="AB2582" s="53"/>
      <c r="AN2582" s="48"/>
    </row>
    <row r="2583" spans="27:40" s="10" customFormat="1" x14ac:dyDescent="0.2">
      <c r="AA2583" s="48"/>
      <c r="AB2583" s="53"/>
      <c r="AN2583" s="48"/>
    </row>
    <row r="2584" spans="27:40" s="10" customFormat="1" x14ac:dyDescent="0.2">
      <c r="AA2584" s="48"/>
      <c r="AB2584" s="53"/>
      <c r="AN2584" s="48"/>
    </row>
    <row r="2585" spans="27:40" s="10" customFormat="1" x14ac:dyDescent="0.2">
      <c r="AA2585" s="48"/>
      <c r="AB2585" s="53"/>
      <c r="AN2585" s="48"/>
    </row>
    <row r="2586" spans="27:40" s="10" customFormat="1" x14ac:dyDescent="0.2">
      <c r="AA2586" s="48"/>
      <c r="AB2586" s="53"/>
      <c r="AN2586" s="48"/>
    </row>
    <row r="2587" spans="27:40" s="10" customFormat="1" x14ac:dyDescent="0.2">
      <c r="AA2587" s="48"/>
      <c r="AB2587" s="53"/>
      <c r="AN2587" s="48"/>
    </row>
    <row r="2588" spans="27:40" s="10" customFormat="1" x14ac:dyDescent="0.2">
      <c r="AA2588" s="48"/>
      <c r="AB2588" s="53"/>
      <c r="AN2588" s="48"/>
    </row>
    <row r="2589" spans="27:40" s="10" customFormat="1" x14ac:dyDescent="0.2">
      <c r="AA2589" s="48"/>
      <c r="AB2589" s="53"/>
      <c r="AN2589" s="48"/>
    </row>
    <row r="2590" spans="27:40" s="10" customFormat="1" x14ac:dyDescent="0.2">
      <c r="AA2590" s="48"/>
      <c r="AB2590" s="53"/>
      <c r="AN2590" s="48"/>
    </row>
    <row r="2591" spans="27:40" s="10" customFormat="1" x14ac:dyDescent="0.2">
      <c r="AA2591" s="48"/>
      <c r="AB2591" s="53"/>
      <c r="AN2591" s="48"/>
    </row>
    <row r="2592" spans="27:40" s="10" customFormat="1" x14ac:dyDescent="0.2">
      <c r="AA2592" s="48"/>
      <c r="AB2592" s="53"/>
      <c r="AN2592" s="48"/>
    </row>
    <row r="2593" spans="27:40" s="10" customFormat="1" x14ac:dyDescent="0.2">
      <c r="AA2593" s="48"/>
      <c r="AB2593" s="53"/>
      <c r="AN2593" s="48"/>
    </row>
    <row r="2594" spans="27:40" s="10" customFormat="1" x14ac:dyDescent="0.2">
      <c r="AA2594" s="48"/>
      <c r="AB2594" s="53"/>
      <c r="AN2594" s="48"/>
    </row>
    <row r="2595" spans="27:40" s="10" customFormat="1" x14ac:dyDescent="0.2">
      <c r="AA2595" s="48"/>
      <c r="AB2595" s="53"/>
      <c r="AN2595" s="48"/>
    </row>
    <row r="2596" spans="27:40" s="10" customFormat="1" x14ac:dyDescent="0.2">
      <c r="AA2596" s="48"/>
      <c r="AB2596" s="53"/>
      <c r="AN2596" s="48"/>
    </row>
    <row r="2597" spans="27:40" s="10" customFormat="1" x14ac:dyDescent="0.2">
      <c r="AA2597" s="48"/>
      <c r="AB2597" s="53"/>
      <c r="AN2597" s="48"/>
    </row>
    <row r="2598" spans="27:40" s="10" customFormat="1" x14ac:dyDescent="0.2">
      <c r="AA2598" s="48"/>
      <c r="AB2598" s="53"/>
      <c r="AN2598" s="48"/>
    </row>
    <row r="2599" spans="27:40" s="10" customFormat="1" x14ac:dyDescent="0.2">
      <c r="AA2599" s="48"/>
      <c r="AB2599" s="53"/>
      <c r="AN2599" s="48"/>
    </row>
    <row r="2600" spans="27:40" s="10" customFormat="1" x14ac:dyDescent="0.2">
      <c r="AA2600" s="48"/>
      <c r="AB2600" s="53"/>
      <c r="AN2600" s="48"/>
    </row>
    <row r="2601" spans="27:40" s="10" customFormat="1" x14ac:dyDescent="0.2">
      <c r="AA2601" s="48"/>
      <c r="AB2601" s="53"/>
      <c r="AN2601" s="48"/>
    </row>
    <row r="2602" spans="27:40" s="10" customFormat="1" x14ac:dyDescent="0.2">
      <c r="AA2602" s="48"/>
      <c r="AB2602" s="53"/>
      <c r="AN2602" s="48"/>
    </row>
    <row r="2603" spans="27:40" s="10" customFormat="1" x14ac:dyDescent="0.2">
      <c r="AA2603" s="48"/>
      <c r="AB2603" s="53"/>
      <c r="AN2603" s="48"/>
    </row>
    <row r="2604" spans="27:40" s="10" customFormat="1" x14ac:dyDescent="0.2">
      <c r="AA2604" s="48"/>
      <c r="AB2604" s="53"/>
      <c r="AN2604" s="48"/>
    </row>
    <row r="2605" spans="27:40" s="10" customFormat="1" x14ac:dyDescent="0.2">
      <c r="AA2605" s="48"/>
      <c r="AB2605" s="53"/>
      <c r="AN2605" s="48"/>
    </row>
    <row r="2606" spans="27:40" s="10" customFormat="1" x14ac:dyDescent="0.2">
      <c r="AA2606" s="48"/>
      <c r="AB2606" s="53"/>
      <c r="AN2606" s="48"/>
    </row>
    <row r="2607" spans="27:40" s="10" customFormat="1" x14ac:dyDescent="0.2">
      <c r="AA2607" s="48"/>
      <c r="AB2607" s="53"/>
      <c r="AN2607" s="48"/>
    </row>
    <row r="2608" spans="27:40" s="10" customFormat="1" x14ac:dyDescent="0.2">
      <c r="AA2608" s="48"/>
      <c r="AB2608" s="53"/>
      <c r="AN2608" s="48"/>
    </row>
    <row r="2609" spans="27:40" s="10" customFormat="1" x14ac:dyDescent="0.2">
      <c r="AA2609" s="48"/>
      <c r="AB2609" s="53"/>
      <c r="AN2609" s="48"/>
    </row>
    <row r="2610" spans="27:40" s="10" customFormat="1" x14ac:dyDescent="0.2">
      <c r="AA2610" s="48"/>
      <c r="AB2610" s="53"/>
      <c r="AN2610" s="48"/>
    </row>
    <row r="2611" spans="27:40" s="10" customFormat="1" x14ac:dyDescent="0.2">
      <c r="AA2611" s="48"/>
      <c r="AB2611" s="53"/>
      <c r="AN2611" s="48"/>
    </row>
    <row r="2612" spans="27:40" s="10" customFormat="1" x14ac:dyDescent="0.2">
      <c r="AA2612" s="48"/>
      <c r="AB2612" s="53"/>
      <c r="AN2612" s="48"/>
    </row>
    <row r="2613" spans="27:40" s="10" customFormat="1" x14ac:dyDescent="0.2">
      <c r="AA2613" s="48"/>
      <c r="AB2613" s="53"/>
      <c r="AN2613" s="48"/>
    </row>
    <row r="2614" spans="27:40" s="10" customFormat="1" x14ac:dyDescent="0.2">
      <c r="AA2614" s="48"/>
      <c r="AB2614" s="53"/>
      <c r="AN2614" s="48"/>
    </row>
    <row r="2615" spans="27:40" s="10" customFormat="1" x14ac:dyDescent="0.2">
      <c r="AA2615" s="48"/>
      <c r="AB2615" s="53"/>
      <c r="AN2615" s="48"/>
    </row>
    <row r="2616" spans="27:40" s="10" customFormat="1" x14ac:dyDescent="0.2">
      <c r="AA2616" s="48"/>
      <c r="AB2616" s="53"/>
      <c r="AN2616" s="48"/>
    </row>
    <row r="2617" spans="27:40" s="10" customFormat="1" x14ac:dyDescent="0.2">
      <c r="AA2617" s="48"/>
      <c r="AB2617" s="53"/>
      <c r="AN2617" s="48"/>
    </row>
    <row r="2618" spans="27:40" s="10" customFormat="1" x14ac:dyDescent="0.2">
      <c r="AA2618" s="48"/>
      <c r="AB2618" s="53"/>
      <c r="AN2618" s="48"/>
    </row>
    <row r="2619" spans="27:40" s="10" customFormat="1" x14ac:dyDescent="0.2">
      <c r="AA2619" s="48"/>
      <c r="AB2619" s="53"/>
      <c r="AN2619" s="48"/>
    </row>
    <row r="2620" spans="27:40" s="10" customFormat="1" x14ac:dyDescent="0.2">
      <c r="AA2620" s="48"/>
      <c r="AB2620" s="53"/>
      <c r="AN2620" s="48"/>
    </row>
    <row r="2621" spans="27:40" s="10" customFormat="1" x14ac:dyDescent="0.2">
      <c r="AA2621" s="48"/>
      <c r="AB2621" s="53"/>
      <c r="AN2621" s="48"/>
    </row>
    <row r="2622" spans="27:40" s="10" customFormat="1" x14ac:dyDescent="0.2">
      <c r="AA2622" s="48"/>
      <c r="AB2622" s="53"/>
      <c r="AN2622" s="48"/>
    </row>
    <row r="2623" spans="27:40" s="10" customFormat="1" x14ac:dyDescent="0.2">
      <c r="AA2623" s="48"/>
      <c r="AB2623" s="53"/>
      <c r="AN2623" s="48"/>
    </row>
    <row r="2624" spans="27:40" s="10" customFormat="1" x14ac:dyDescent="0.2">
      <c r="AA2624" s="48"/>
      <c r="AB2624" s="53"/>
      <c r="AN2624" s="48"/>
    </row>
    <row r="2625" spans="27:40" s="10" customFormat="1" x14ac:dyDescent="0.2">
      <c r="AA2625" s="48"/>
      <c r="AB2625" s="53"/>
      <c r="AN2625" s="48"/>
    </row>
    <row r="2626" spans="27:40" s="10" customFormat="1" x14ac:dyDescent="0.2">
      <c r="AA2626" s="48"/>
      <c r="AB2626" s="53"/>
      <c r="AN2626" s="48"/>
    </row>
    <row r="2627" spans="27:40" s="10" customFormat="1" x14ac:dyDescent="0.2">
      <c r="AA2627" s="48"/>
      <c r="AB2627" s="53"/>
      <c r="AN2627" s="48"/>
    </row>
    <row r="2628" spans="27:40" s="10" customFormat="1" x14ac:dyDescent="0.2">
      <c r="AA2628" s="48"/>
      <c r="AB2628" s="53"/>
      <c r="AN2628" s="48"/>
    </row>
    <row r="2629" spans="27:40" s="10" customFormat="1" x14ac:dyDescent="0.2">
      <c r="AA2629" s="48"/>
      <c r="AB2629" s="53"/>
      <c r="AN2629" s="48"/>
    </row>
    <row r="2630" spans="27:40" s="10" customFormat="1" x14ac:dyDescent="0.2">
      <c r="AA2630" s="48"/>
      <c r="AB2630" s="53"/>
      <c r="AN2630" s="48"/>
    </row>
    <row r="2631" spans="27:40" s="10" customFormat="1" x14ac:dyDescent="0.2">
      <c r="AA2631" s="48"/>
      <c r="AB2631" s="53"/>
      <c r="AN2631" s="48"/>
    </row>
    <row r="2632" spans="27:40" s="10" customFormat="1" x14ac:dyDescent="0.2">
      <c r="AA2632" s="48"/>
      <c r="AB2632" s="53"/>
      <c r="AN2632" s="48"/>
    </row>
    <row r="2633" spans="27:40" s="10" customFormat="1" x14ac:dyDescent="0.2">
      <c r="AA2633" s="48"/>
      <c r="AB2633" s="53"/>
      <c r="AN2633" s="48"/>
    </row>
    <row r="2634" spans="27:40" s="10" customFormat="1" x14ac:dyDescent="0.2">
      <c r="AA2634" s="48"/>
      <c r="AB2634" s="53"/>
      <c r="AN2634" s="48"/>
    </row>
    <row r="2635" spans="27:40" s="10" customFormat="1" x14ac:dyDescent="0.2">
      <c r="AA2635" s="48"/>
      <c r="AB2635" s="53"/>
      <c r="AN2635" s="48"/>
    </row>
    <row r="2636" spans="27:40" s="10" customFormat="1" x14ac:dyDescent="0.2">
      <c r="AA2636" s="48"/>
      <c r="AB2636" s="53"/>
      <c r="AN2636" s="48"/>
    </row>
    <row r="2637" spans="27:40" s="10" customFormat="1" x14ac:dyDescent="0.2">
      <c r="AA2637" s="48"/>
      <c r="AB2637" s="53"/>
      <c r="AN2637" s="48"/>
    </row>
    <row r="2638" spans="27:40" s="10" customFormat="1" x14ac:dyDescent="0.2">
      <c r="AA2638" s="48"/>
      <c r="AB2638" s="53"/>
      <c r="AN2638" s="48"/>
    </row>
    <row r="2639" spans="27:40" s="10" customFormat="1" x14ac:dyDescent="0.2">
      <c r="AA2639" s="48"/>
      <c r="AB2639" s="53"/>
      <c r="AN2639" s="48"/>
    </row>
    <row r="2640" spans="27:40" s="10" customFormat="1" x14ac:dyDescent="0.2">
      <c r="AA2640" s="48"/>
      <c r="AB2640" s="53"/>
      <c r="AN2640" s="48"/>
    </row>
    <row r="2641" spans="27:40" s="10" customFormat="1" x14ac:dyDescent="0.2">
      <c r="AA2641" s="48"/>
      <c r="AB2641" s="53"/>
      <c r="AN2641" s="48"/>
    </row>
    <row r="2642" spans="27:40" s="10" customFormat="1" x14ac:dyDescent="0.2">
      <c r="AA2642" s="48"/>
      <c r="AB2642" s="53"/>
      <c r="AN2642" s="48"/>
    </row>
    <row r="2643" spans="27:40" s="10" customFormat="1" x14ac:dyDescent="0.2">
      <c r="AA2643" s="48"/>
      <c r="AB2643" s="53"/>
      <c r="AN2643" s="48"/>
    </row>
    <row r="2644" spans="27:40" s="10" customFormat="1" x14ac:dyDescent="0.2">
      <c r="AA2644" s="48"/>
      <c r="AB2644" s="53"/>
      <c r="AN2644" s="48"/>
    </row>
    <row r="2645" spans="27:40" s="10" customFormat="1" x14ac:dyDescent="0.2">
      <c r="AA2645" s="48"/>
      <c r="AB2645" s="53"/>
      <c r="AN2645" s="48"/>
    </row>
    <row r="2646" spans="27:40" s="10" customFormat="1" x14ac:dyDescent="0.2">
      <c r="AA2646" s="48"/>
      <c r="AB2646" s="53"/>
      <c r="AN2646" s="48"/>
    </row>
    <row r="2647" spans="27:40" s="10" customFormat="1" x14ac:dyDescent="0.2">
      <c r="AA2647" s="48"/>
      <c r="AB2647" s="53"/>
      <c r="AN2647" s="48"/>
    </row>
    <row r="2648" spans="27:40" s="10" customFormat="1" x14ac:dyDescent="0.2">
      <c r="AA2648" s="48"/>
      <c r="AB2648" s="53"/>
      <c r="AN2648" s="48"/>
    </row>
    <row r="2649" spans="27:40" s="10" customFormat="1" x14ac:dyDescent="0.2">
      <c r="AA2649" s="48"/>
      <c r="AB2649" s="53"/>
      <c r="AN2649" s="48"/>
    </row>
    <row r="2650" spans="27:40" s="10" customFormat="1" x14ac:dyDescent="0.2">
      <c r="AA2650" s="48"/>
      <c r="AB2650" s="53"/>
      <c r="AN2650" s="48"/>
    </row>
    <row r="2651" spans="27:40" s="10" customFormat="1" x14ac:dyDescent="0.2">
      <c r="AA2651" s="48"/>
      <c r="AB2651" s="53"/>
      <c r="AN2651" s="48"/>
    </row>
    <row r="2652" spans="27:40" s="10" customFormat="1" x14ac:dyDescent="0.2">
      <c r="AA2652" s="48"/>
      <c r="AB2652" s="53"/>
      <c r="AN2652" s="48"/>
    </row>
    <row r="2653" spans="27:40" s="10" customFormat="1" x14ac:dyDescent="0.2">
      <c r="AA2653" s="48"/>
      <c r="AB2653" s="53"/>
      <c r="AN2653" s="48"/>
    </row>
    <row r="2654" spans="27:40" s="10" customFormat="1" x14ac:dyDescent="0.2">
      <c r="AA2654" s="48"/>
      <c r="AB2654" s="53"/>
      <c r="AN2654" s="48"/>
    </row>
    <row r="2655" spans="27:40" s="10" customFormat="1" x14ac:dyDescent="0.2">
      <c r="AA2655" s="48"/>
      <c r="AB2655" s="53"/>
      <c r="AN2655" s="48"/>
    </row>
    <row r="2656" spans="27:40" s="10" customFormat="1" x14ac:dyDescent="0.2">
      <c r="AA2656" s="48"/>
      <c r="AB2656" s="53"/>
      <c r="AN2656" s="48"/>
    </row>
    <row r="2657" spans="27:40" s="10" customFormat="1" x14ac:dyDescent="0.2">
      <c r="AA2657" s="48"/>
      <c r="AB2657" s="53"/>
      <c r="AN2657" s="48"/>
    </row>
    <row r="2658" spans="27:40" s="10" customFormat="1" x14ac:dyDescent="0.2">
      <c r="AA2658" s="48"/>
      <c r="AB2658" s="53"/>
      <c r="AN2658" s="48"/>
    </row>
    <row r="2659" spans="27:40" s="10" customFormat="1" x14ac:dyDescent="0.2">
      <c r="AA2659" s="48"/>
      <c r="AB2659" s="53"/>
      <c r="AN2659" s="48"/>
    </row>
    <row r="2660" spans="27:40" s="10" customFormat="1" x14ac:dyDescent="0.2">
      <c r="AA2660" s="48"/>
      <c r="AB2660" s="53"/>
      <c r="AN2660" s="48"/>
    </row>
    <row r="2661" spans="27:40" s="10" customFormat="1" x14ac:dyDescent="0.2">
      <c r="AA2661" s="48"/>
      <c r="AB2661" s="53"/>
      <c r="AN2661" s="48"/>
    </row>
    <row r="2662" spans="27:40" s="10" customFormat="1" x14ac:dyDescent="0.2">
      <c r="AA2662" s="48"/>
      <c r="AB2662" s="53"/>
      <c r="AN2662" s="48"/>
    </row>
    <row r="2663" spans="27:40" s="10" customFormat="1" x14ac:dyDescent="0.2">
      <c r="AA2663" s="48"/>
      <c r="AB2663" s="53"/>
      <c r="AN2663" s="48"/>
    </row>
    <row r="2664" spans="27:40" s="10" customFormat="1" x14ac:dyDescent="0.2">
      <c r="AA2664" s="48"/>
      <c r="AB2664" s="53"/>
      <c r="AN2664" s="48"/>
    </row>
    <row r="2665" spans="27:40" s="10" customFormat="1" x14ac:dyDescent="0.2">
      <c r="AA2665" s="48"/>
      <c r="AB2665" s="53"/>
      <c r="AN2665" s="48"/>
    </row>
    <row r="2666" spans="27:40" s="10" customFormat="1" x14ac:dyDescent="0.2">
      <c r="AA2666" s="48"/>
      <c r="AB2666" s="53"/>
      <c r="AN2666" s="48"/>
    </row>
    <row r="2667" spans="27:40" s="10" customFormat="1" x14ac:dyDescent="0.2">
      <c r="AA2667" s="48"/>
      <c r="AB2667" s="53"/>
      <c r="AN2667" s="48"/>
    </row>
    <row r="2668" spans="27:40" s="10" customFormat="1" x14ac:dyDescent="0.2">
      <c r="AA2668" s="48"/>
      <c r="AB2668" s="53"/>
      <c r="AN2668" s="48"/>
    </row>
    <row r="2669" spans="27:40" s="10" customFormat="1" x14ac:dyDescent="0.2">
      <c r="AA2669" s="48"/>
      <c r="AB2669" s="53"/>
      <c r="AN2669" s="48"/>
    </row>
    <row r="2670" spans="27:40" s="10" customFormat="1" x14ac:dyDescent="0.2">
      <c r="AA2670" s="48"/>
      <c r="AB2670" s="53"/>
      <c r="AN2670" s="48"/>
    </row>
    <row r="2671" spans="27:40" s="10" customFormat="1" x14ac:dyDescent="0.2">
      <c r="AA2671" s="48"/>
      <c r="AB2671" s="53"/>
      <c r="AN2671" s="48"/>
    </row>
    <row r="2672" spans="27:40" s="10" customFormat="1" x14ac:dyDescent="0.2">
      <c r="AA2672" s="48"/>
      <c r="AB2672" s="53"/>
      <c r="AN2672" s="48"/>
    </row>
    <row r="2673" spans="27:40" s="10" customFormat="1" x14ac:dyDescent="0.2">
      <c r="AA2673" s="48"/>
      <c r="AB2673" s="53"/>
      <c r="AN2673" s="48"/>
    </row>
    <row r="2674" spans="27:40" s="10" customFormat="1" x14ac:dyDescent="0.2">
      <c r="AA2674" s="48"/>
      <c r="AB2674" s="53"/>
      <c r="AN2674" s="48"/>
    </row>
    <row r="2675" spans="27:40" s="10" customFormat="1" x14ac:dyDescent="0.2">
      <c r="AA2675" s="48"/>
      <c r="AB2675" s="53"/>
      <c r="AN2675" s="48"/>
    </row>
    <row r="2676" spans="27:40" s="10" customFormat="1" x14ac:dyDescent="0.2">
      <c r="AA2676" s="48"/>
      <c r="AB2676" s="53"/>
      <c r="AN2676" s="48"/>
    </row>
    <row r="2677" spans="27:40" s="10" customFormat="1" x14ac:dyDescent="0.2">
      <c r="AA2677" s="48"/>
      <c r="AB2677" s="53"/>
      <c r="AN2677" s="48"/>
    </row>
    <row r="2678" spans="27:40" s="10" customFormat="1" x14ac:dyDescent="0.2">
      <c r="AA2678" s="48"/>
      <c r="AB2678" s="53"/>
      <c r="AN2678" s="48"/>
    </row>
    <row r="2679" spans="27:40" s="10" customFormat="1" x14ac:dyDescent="0.2">
      <c r="AA2679" s="48"/>
      <c r="AB2679" s="53"/>
      <c r="AN2679" s="48"/>
    </row>
    <row r="2680" spans="27:40" s="10" customFormat="1" x14ac:dyDescent="0.2">
      <c r="AA2680" s="48"/>
      <c r="AB2680" s="53"/>
      <c r="AN2680" s="48"/>
    </row>
    <row r="2681" spans="27:40" s="10" customFormat="1" x14ac:dyDescent="0.2">
      <c r="AA2681" s="48"/>
      <c r="AB2681" s="53"/>
      <c r="AN2681" s="48"/>
    </row>
    <row r="2682" spans="27:40" s="10" customFormat="1" x14ac:dyDescent="0.2">
      <c r="AA2682" s="48"/>
      <c r="AB2682" s="53"/>
      <c r="AN2682" s="48"/>
    </row>
    <row r="2683" spans="27:40" s="10" customFormat="1" x14ac:dyDescent="0.2">
      <c r="AA2683" s="48"/>
      <c r="AB2683" s="53"/>
      <c r="AN2683" s="48"/>
    </row>
    <row r="2684" spans="27:40" s="10" customFormat="1" x14ac:dyDescent="0.2">
      <c r="AA2684" s="48"/>
      <c r="AB2684" s="53"/>
      <c r="AN2684" s="48"/>
    </row>
    <row r="2685" spans="27:40" s="10" customFormat="1" x14ac:dyDescent="0.2">
      <c r="AA2685" s="48"/>
      <c r="AB2685" s="53"/>
      <c r="AN2685" s="48"/>
    </row>
    <row r="2686" spans="27:40" s="10" customFormat="1" x14ac:dyDescent="0.2">
      <c r="AA2686" s="48"/>
      <c r="AB2686" s="53"/>
      <c r="AN2686" s="48"/>
    </row>
    <row r="2687" spans="27:40" s="10" customFormat="1" x14ac:dyDescent="0.2">
      <c r="AA2687" s="48"/>
      <c r="AB2687" s="53"/>
      <c r="AN2687" s="48"/>
    </row>
    <row r="2688" spans="27:40" s="10" customFormat="1" x14ac:dyDescent="0.2">
      <c r="AA2688" s="48"/>
      <c r="AB2688" s="53"/>
      <c r="AN2688" s="48"/>
    </row>
    <row r="2689" spans="27:40" s="10" customFormat="1" x14ac:dyDescent="0.2">
      <c r="AA2689" s="48"/>
      <c r="AB2689" s="53"/>
      <c r="AN2689" s="48"/>
    </row>
    <row r="2690" spans="27:40" s="10" customFormat="1" x14ac:dyDescent="0.2">
      <c r="AA2690" s="48"/>
      <c r="AB2690" s="53"/>
      <c r="AN2690" s="48"/>
    </row>
    <row r="2691" spans="27:40" s="10" customFormat="1" x14ac:dyDescent="0.2">
      <c r="AA2691" s="48"/>
      <c r="AB2691" s="53"/>
      <c r="AN2691" s="48"/>
    </row>
    <row r="2692" spans="27:40" s="10" customFormat="1" x14ac:dyDescent="0.2">
      <c r="AA2692" s="48"/>
      <c r="AB2692" s="53"/>
      <c r="AN2692" s="48"/>
    </row>
    <row r="2693" spans="27:40" s="10" customFormat="1" x14ac:dyDescent="0.2">
      <c r="AA2693" s="48"/>
      <c r="AB2693" s="53"/>
      <c r="AN2693" s="48"/>
    </row>
    <row r="2694" spans="27:40" s="10" customFormat="1" x14ac:dyDescent="0.2">
      <c r="AA2694" s="48"/>
      <c r="AB2694" s="53"/>
      <c r="AN2694" s="48"/>
    </row>
    <row r="2695" spans="27:40" s="10" customFormat="1" x14ac:dyDescent="0.2">
      <c r="AA2695" s="48"/>
      <c r="AB2695" s="53"/>
      <c r="AN2695" s="48"/>
    </row>
    <row r="2696" spans="27:40" s="10" customFormat="1" x14ac:dyDescent="0.2">
      <c r="AA2696" s="48"/>
      <c r="AB2696" s="53"/>
      <c r="AN2696" s="48"/>
    </row>
    <row r="2697" spans="27:40" s="10" customFormat="1" x14ac:dyDescent="0.2">
      <c r="AA2697" s="48"/>
      <c r="AB2697" s="53"/>
      <c r="AN2697" s="48"/>
    </row>
    <row r="2698" spans="27:40" s="10" customFormat="1" x14ac:dyDescent="0.2">
      <c r="AA2698" s="48"/>
      <c r="AB2698" s="53"/>
      <c r="AN2698" s="48"/>
    </row>
    <row r="2699" spans="27:40" s="10" customFormat="1" x14ac:dyDescent="0.2">
      <c r="AA2699" s="48"/>
      <c r="AB2699" s="53"/>
      <c r="AN2699" s="48"/>
    </row>
    <row r="2700" spans="27:40" s="10" customFormat="1" x14ac:dyDescent="0.2">
      <c r="AA2700" s="48"/>
      <c r="AB2700" s="53"/>
      <c r="AN2700" s="48"/>
    </row>
    <row r="2701" spans="27:40" s="10" customFormat="1" x14ac:dyDescent="0.2">
      <c r="AA2701" s="48"/>
      <c r="AB2701" s="53"/>
      <c r="AN2701" s="48"/>
    </row>
    <row r="2702" spans="27:40" s="10" customFormat="1" x14ac:dyDescent="0.2">
      <c r="AA2702" s="48"/>
      <c r="AB2702" s="53"/>
      <c r="AN2702" s="48"/>
    </row>
    <row r="2703" spans="27:40" s="10" customFormat="1" x14ac:dyDescent="0.2">
      <c r="AA2703" s="48"/>
      <c r="AB2703" s="53"/>
      <c r="AN2703" s="48"/>
    </row>
    <row r="2704" spans="27:40" s="10" customFormat="1" x14ac:dyDescent="0.2">
      <c r="AA2704" s="48"/>
      <c r="AB2704" s="53"/>
      <c r="AN2704" s="48"/>
    </row>
    <row r="2705" spans="27:40" s="10" customFormat="1" x14ac:dyDescent="0.2">
      <c r="AA2705" s="48"/>
      <c r="AB2705" s="53"/>
      <c r="AN2705" s="48"/>
    </row>
    <row r="2706" spans="27:40" s="10" customFormat="1" x14ac:dyDescent="0.2">
      <c r="AA2706" s="48"/>
      <c r="AB2706" s="53"/>
      <c r="AN2706" s="48"/>
    </row>
    <row r="2707" spans="27:40" s="10" customFormat="1" x14ac:dyDescent="0.2">
      <c r="AA2707" s="48"/>
      <c r="AB2707" s="53"/>
      <c r="AN2707" s="48"/>
    </row>
    <row r="2708" spans="27:40" s="10" customFormat="1" x14ac:dyDescent="0.2">
      <c r="AA2708" s="48"/>
      <c r="AB2708" s="53"/>
      <c r="AN2708" s="48"/>
    </row>
    <row r="2709" spans="27:40" s="10" customFormat="1" x14ac:dyDescent="0.2">
      <c r="AA2709" s="48"/>
      <c r="AB2709" s="53"/>
      <c r="AN2709" s="48"/>
    </row>
    <row r="2710" spans="27:40" s="10" customFormat="1" x14ac:dyDescent="0.2">
      <c r="AA2710" s="48"/>
      <c r="AB2710" s="53"/>
      <c r="AN2710" s="48"/>
    </row>
    <row r="2711" spans="27:40" s="10" customFormat="1" x14ac:dyDescent="0.2">
      <c r="AA2711" s="48"/>
      <c r="AB2711" s="53"/>
      <c r="AN2711" s="48"/>
    </row>
    <row r="2712" spans="27:40" s="10" customFormat="1" x14ac:dyDescent="0.2">
      <c r="AA2712" s="48"/>
      <c r="AB2712" s="53"/>
      <c r="AN2712" s="48"/>
    </row>
    <row r="2713" spans="27:40" s="10" customFormat="1" x14ac:dyDescent="0.2">
      <c r="AA2713" s="48"/>
      <c r="AB2713" s="53"/>
      <c r="AN2713" s="48"/>
    </row>
    <row r="2714" spans="27:40" s="10" customFormat="1" x14ac:dyDescent="0.2">
      <c r="AA2714" s="48"/>
      <c r="AB2714" s="53"/>
      <c r="AN2714" s="48"/>
    </row>
    <row r="2715" spans="27:40" s="10" customFormat="1" x14ac:dyDescent="0.2">
      <c r="AA2715" s="48"/>
      <c r="AB2715" s="53"/>
      <c r="AN2715" s="48"/>
    </row>
    <row r="2716" spans="27:40" s="10" customFormat="1" x14ac:dyDescent="0.2">
      <c r="AA2716" s="48"/>
      <c r="AB2716" s="53"/>
      <c r="AN2716" s="48"/>
    </row>
    <row r="2717" spans="27:40" s="10" customFormat="1" x14ac:dyDescent="0.2">
      <c r="AA2717" s="48"/>
      <c r="AB2717" s="53"/>
      <c r="AN2717" s="48"/>
    </row>
    <row r="2718" spans="27:40" s="10" customFormat="1" x14ac:dyDescent="0.2">
      <c r="AA2718" s="48"/>
      <c r="AB2718" s="53"/>
      <c r="AN2718" s="48"/>
    </row>
    <row r="2719" spans="27:40" s="10" customFormat="1" x14ac:dyDescent="0.2">
      <c r="AA2719" s="48"/>
      <c r="AB2719" s="53"/>
      <c r="AN2719" s="48"/>
    </row>
    <row r="2720" spans="27:40" s="10" customFormat="1" x14ac:dyDescent="0.2">
      <c r="AA2720" s="48"/>
      <c r="AB2720" s="53"/>
      <c r="AN2720" s="48"/>
    </row>
    <row r="2721" spans="27:40" s="10" customFormat="1" x14ac:dyDescent="0.2">
      <c r="AA2721" s="48"/>
      <c r="AB2721" s="53"/>
      <c r="AN2721" s="48"/>
    </row>
    <row r="2722" spans="27:40" s="10" customFormat="1" x14ac:dyDescent="0.2">
      <c r="AA2722" s="48"/>
      <c r="AB2722" s="53"/>
      <c r="AN2722" s="48"/>
    </row>
    <row r="2723" spans="27:40" s="10" customFormat="1" x14ac:dyDescent="0.2">
      <c r="AA2723" s="48"/>
      <c r="AB2723" s="53"/>
      <c r="AN2723" s="48"/>
    </row>
    <row r="2724" spans="27:40" s="10" customFormat="1" x14ac:dyDescent="0.2">
      <c r="AA2724" s="48"/>
      <c r="AB2724" s="53"/>
      <c r="AN2724" s="48"/>
    </row>
    <row r="2725" spans="27:40" s="10" customFormat="1" x14ac:dyDescent="0.2">
      <c r="AA2725" s="48"/>
      <c r="AB2725" s="53"/>
      <c r="AN2725" s="48"/>
    </row>
    <row r="2726" spans="27:40" s="10" customFormat="1" x14ac:dyDescent="0.2">
      <c r="AA2726" s="48"/>
      <c r="AB2726" s="53"/>
      <c r="AN2726" s="48"/>
    </row>
    <row r="2727" spans="27:40" s="10" customFormat="1" x14ac:dyDescent="0.2">
      <c r="AA2727" s="48"/>
      <c r="AB2727" s="53"/>
      <c r="AN2727" s="48"/>
    </row>
    <row r="2728" spans="27:40" s="10" customFormat="1" x14ac:dyDescent="0.2">
      <c r="AA2728" s="48"/>
      <c r="AB2728" s="53"/>
      <c r="AN2728" s="48"/>
    </row>
    <row r="2729" spans="27:40" s="10" customFormat="1" x14ac:dyDescent="0.2">
      <c r="AA2729" s="48"/>
      <c r="AB2729" s="53"/>
      <c r="AN2729" s="48"/>
    </row>
    <row r="2730" spans="27:40" s="10" customFormat="1" x14ac:dyDescent="0.2">
      <c r="AA2730" s="48"/>
      <c r="AB2730" s="53"/>
      <c r="AN2730" s="48"/>
    </row>
    <row r="2731" spans="27:40" s="10" customFormat="1" x14ac:dyDescent="0.2">
      <c r="AA2731" s="48"/>
      <c r="AB2731" s="53"/>
      <c r="AN2731" s="48"/>
    </row>
    <row r="2732" spans="27:40" s="10" customFormat="1" x14ac:dyDescent="0.2">
      <c r="AA2732" s="48"/>
      <c r="AB2732" s="53"/>
      <c r="AN2732" s="48"/>
    </row>
    <row r="2733" spans="27:40" s="10" customFormat="1" x14ac:dyDescent="0.2">
      <c r="AA2733" s="48"/>
      <c r="AB2733" s="53"/>
      <c r="AN2733" s="48"/>
    </row>
    <row r="2734" spans="27:40" s="10" customFormat="1" x14ac:dyDescent="0.2">
      <c r="AA2734" s="48"/>
      <c r="AB2734" s="53"/>
      <c r="AN2734" s="48"/>
    </row>
    <row r="2735" spans="27:40" s="10" customFormat="1" x14ac:dyDescent="0.2">
      <c r="AA2735" s="48"/>
      <c r="AB2735" s="53"/>
      <c r="AN2735" s="48"/>
    </row>
    <row r="2736" spans="27:40" s="10" customFormat="1" x14ac:dyDescent="0.2">
      <c r="AA2736" s="48"/>
      <c r="AB2736" s="53"/>
      <c r="AN2736" s="48"/>
    </row>
    <row r="2737" spans="27:40" s="10" customFormat="1" x14ac:dyDescent="0.2">
      <c r="AA2737" s="48"/>
      <c r="AB2737" s="53"/>
      <c r="AN2737" s="48"/>
    </row>
    <row r="2738" spans="27:40" s="10" customFormat="1" x14ac:dyDescent="0.2">
      <c r="AA2738" s="48"/>
      <c r="AB2738" s="53"/>
      <c r="AN2738" s="48"/>
    </row>
    <row r="2739" spans="27:40" s="10" customFormat="1" x14ac:dyDescent="0.2">
      <c r="AA2739" s="48"/>
      <c r="AB2739" s="53"/>
      <c r="AN2739" s="48"/>
    </row>
    <row r="2740" spans="27:40" s="10" customFormat="1" x14ac:dyDescent="0.2">
      <c r="AA2740" s="48"/>
      <c r="AB2740" s="53"/>
      <c r="AN2740" s="48"/>
    </row>
    <row r="2741" spans="27:40" s="10" customFormat="1" x14ac:dyDescent="0.2">
      <c r="AA2741" s="48"/>
      <c r="AB2741" s="53"/>
      <c r="AN2741" s="48"/>
    </row>
    <row r="2742" spans="27:40" s="10" customFormat="1" x14ac:dyDescent="0.2">
      <c r="AA2742" s="48"/>
      <c r="AB2742" s="53"/>
      <c r="AN2742" s="48"/>
    </row>
    <row r="2743" spans="27:40" s="10" customFormat="1" x14ac:dyDescent="0.2">
      <c r="AA2743" s="48"/>
      <c r="AB2743" s="53"/>
      <c r="AN2743" s="48"/>
    </row>
    <row r="2744" spans="27:40" s="10" customFormat="1" x14ac:dyDescent="0.2">
      <c r="AA2744" s="48"/>
      <c r="AB2744" s="53"/>
      <c r="AN2744" s="48"/>
    </row>
    <row r="2745" spans="27:40" s="10" customFormat="1" x14ac:dyDescent="0.2">
      <c r="AA2745" s="48"/>
      <c r="AB2745" s="53"/>
      <c r="AN2745" s="48"/>
    </row>
    <row r="2746" spans="27:40" s="10" customFormat="1" x14ac:dyDescent="0.2">
      <c r="AA2746" s="48"/>
      <c r="AB2746" s="53"/>
      <c r="AN2746" s="48"/>
    </row>
    <row r="2747" spans="27:40" s="10" customFormat="1" x14ac:dyDescent="0.2">
      <c r="AA2747" s="48"/>
      <c r="AB2747" s="53"/>
      <c r="AN2747" s="48"/>
    </row>
    <row r="2748" spans="27:40" s="10" customFormat="1" x14ac:dyDescent="0.2">
      <c r="AA2748" s="48"/>
      <c r="AB2748" s="53"/>
      <c r="AN2748" s="48"/>
    </row>
    <row r="2749" spans="27:40" s="10" customFormat="1" x14ac:dyDescent="0.2">
      <c r="AA2749" s="48"/>
      <c r="AB2749" s="53"/>
      <c r="AN2749" s="48"/>
    </row>
    <row r="2750" spans="27:40" s="10" customFormat="1" x14ac:dyDescent="0.2">
      <c r="AA2750" s="48"/>
      <c r="AB2750" s="53"/>
      <c r="AN2750" s="48"/>
    </row>
    <row r="2751" spans="27:40" s="10" customFormat="1" x14ac:dyDescent="0.2">
      <c r="AA2751" s="48"/>
      <c r="AB2751" s="53"/>
      <c r="AN2751" s="48"/>
    </row>
    <row r="2752" spans="27:40" s="10" customFormat="1" x14ac:dyDescent="0.2">
      <c r="AA2752" s="48"/>
      <c r="AB2752" s="53"/>
      <c r="AN2752" s="48"/>
    </row>
    <row r="2753" spans="27:40" s="10" customFormat="1" x14ac:dyDescent="0.2">
      <c r="AA2753" s="48"/>
      <c r="AB2753" s="53"/>
      <c r="AN2753" s="48"/>
    </row>
    <row r="2754" spans="27:40" s="10" customFormat="1" x14ac:dyDescent="0.2">
      <c r="AA2754" s="48"/>
      <c r="AB2754" s="53"/>
      <c r="AN2754" s="48"/>
    </row>
    <row r="2755" spans="27:40" s="10" customFormat="1" x14ac:dyDescent="0.2">
      <c r="AA2755" s="48"/>
      <c r="AB2755" s="53"/>
      <c r="AN2755" s="48"/>
    </row>
    <row r="2756" spans="27:40" s="10" customFormat="1" x14ac:dyDescent="0.2">
      <c r="AA2756" s="48"/>
      <c r="AB2756" s="53"/>
      <c r="AN2756" s="48"/>
    </row>
    <row r="2757" spans="27:40" s="10" customFormat="1" x14ac:dyDescent="0.2">
      <c r="AA2757" s="48"/>
      <c r="AB2757" s="53"/>
      <c r="AN2757" s="48"/>
    </row>
    <row r="2758" spans="27:40" s="10" customFormat="1" x14ac:dyDescent="0.2">
      <c r="AA2758" s="48"/>
      <c r="AB2758" s="53"/>
      <c r="AN2758" s="48"/>
    </row>
    <row r="2759" spans="27:40" s="10" customFormat="1" x14ac:dyDescent="0.2">
      <c r="AA2759" s="48"/>
      <c r="AB2759" s="53"/>
      <c r="AN2759" s="48"/>
    </row>
    <row r="2760" spans="27:40" s="10" customFormat="1" x14ac:dyDescent="0.2">
      <c r="AA2760" s="48"/>
      <c r="AB2760" s="53"/>
      <c r="AN2760" s="48"/>
    </row>
    <row r="2761" spans="27:40" s="10" customFormat="1" x14ac:dyDescent="0.2">
      <c r="AA2761" s="48"/>
      <c r="AB2761" s="53"/>
      <c r="AN2761" s="48"/>
    </row>
    <row r="2762" spans="27:40" s="10" customFormat="1" x14ac:dyDescent="0.2">
      <c r="AA2762" s="48"/>
      <c r="AB2762" s="53"/>
      <c r="AN2762" s="48"/>
    </row>
    <row r="2763" spans="27:40" s="10" customFormat="1" x14ac:dyDescent="0.2">
      <c r="AA2763" s="48"/>
      <c r="AB2763" s="53"/>
      <c r="AN2763" s="48"/>
    </row>
    <row r="2764" spans="27:40" s="10" customFormat="1" x14ac:dyDescent="0.2">
      <c r="AA2764" s="48"/>
      <c r="AB2764" s="53"/>
      <c r="AN2764" s="48"/>
    </row>
    <row r="2765" spans="27:40" s="10" customFormat="1" x14ac:dyDescent="0.2">
      <c r="AA2765" s="48"/>
      <c r="AB2765" s="53"/>
      <c r="AN2765" s="48"/>
    </row>
    <row r="2766" spans="27:40" s="10" customFormat="1" x14ac:dyDescent="0.2">
      <c r="AA2766" s="48"/>
      <c r="AB2766" s="53"/>
      <c r="AN2766" s="48"/>
    </row>
    <row r="2767" spans="27:40" s="10" customFormat="1" x14ac:dyDescent="0.2">
      <c r="AA2767" s="48"/>
      <c r="AB2767" s="53"/>
      <c r="AN2767" s="48"/>
    </row>
    <row r="2768" spans="27:40" s="10" customFormat="1" x14ac:dyDescent="0.2">
      <c r="AA2768" s="48"/>
      <c r="AB2768" s="53"/>
      <c r="AN2768" s="48"/>
    </row>
    <row r="2769" spans="27:40" s="10" customFormat="1" x14ac:dyDescent="0.2">
      <c r="AA2769" s="48"/>
      <c r="AB2769" s="53"/>
      <c r="AN2769" s="48"/>
    </row>
    <row r="2770" spans="27:40" s="10" customFormat="1" x14ac:dyDescent="0.2">
      <c r="AA2770" s="48"/>
      <c r="AB2770" s="53"/>
      <c r="AN2770" s="48"/>
    </row>
    <row r="2771" spans="27:40" s="10" customFormat="1" x14ac:dyDescent="0.2">
      <c r="AA2771" s="48"/>
      <c r="AB2771" s="53"/>
      <c r="AN2771" s="48"/>
    </row>
    <row r="2772" spans="27:40" s="10" customFormat="1" x14ac:dyDescent="0.2">
      <c r="AA2772" s="48"/>
      <c r="AB2772" s="53"/>
      <c r="AN2772" s="48"/>
    </row>
    <row r="2773" spans="27:40" s="10" customFormat="1" x14ac:dyDescent="0.2">
      <c r="AA2773" s="48"/>
      <c r="AB2773" s="53"/>
      <c r="AN2773" s="48"/>
    </row>
    <row r="2774" spans="27:40" s="10" customFormat="1" x14ac:dyDescent="0.2">
      <c r="AA2774" s="48"/>
      <c r="AB2774" s="53"/>
      <c r="AN2774" s="48"/>
    </row>
    <row r="2775" spans="27:40" s="10" customFormat="1" x14ac:dyDescent="0.2">
      <c r="AA2775" s="48"/>
      <c r="AB2775" s="53"/>
      <c r="AN2775" s="48"/>
    </row>
    <row r="2776" spans="27:40" s="10" customFormat="1" x14ac:dyDescent="0.2">
      <c r="AA2776" s="48"/>
      <c r="AB2776" s="53"/>
      <c r="AN2776" s="48"/>
    </row>
    <row r="2777" spans="27:40" s="10" customFormat="1" x14ac:dyDescent="0.2">
      <c r="AA2777" s="48"/>
      <c r="AB2777" s="53"/>
      <c r="AN2777" s="48"/>
    </row>
    <row r="2778" spans="27:40" s="10" customFormat="1" x14ac:dyDescent="0.2">
      <c r="AA2778" s="48"/>
      <c r="AB2778" s="53"/>
      <c r="AN2778" s="48"/>
    </row>
    <row r="2779" spans="27:40" s="10" customFormat="1" x14ac:dyDescent="0.2">
      <c r="AA2779" s="48"/>
      <c r="AB2779" s="53"/>
      <c r="AN2779" s="48"/>
    </row>
    <row r="2780" spans="27:40" s="10" customFormat="1" x14ac:dyDescent="0.2">
      <c r="AA2780" s="48"/>
      <c r="AB2780" s="53"/>
      <c r="AN2780" s="48"/>
    </row>
    <row r="2781" spans="27:40" s="10" customFormat="1" x14ac:dyDescent="0.2">
      <c r="AA2781" s="48"/>
      <c r="AB2781" s="53"/>
      <c r="AN2781" s="48"/>
    </row>
    <row r="2782" spans="27:40" s="10" customFormat="1" x14ac:dyDescent="0.2">
      <c r="AA2782" s="48"/>
      <c r="AB2782" s="53"/>
      <c r="AN2782" s="48"/>
    </row>
    <row r="2783" spans="27:40" s="10" customFormat="1" x14ac:dyDescent="0.2">
      <c r="AA2783" s="48"/>
      <c r="AB2783" s="53"/>
      <c r="AN2783" s="48"/>
    </row>
    <row r="2784" spans="27:40" s="10" customFormat="1" x14ac:dyDescent="0.2">
      <c r="AA2784" s="48"/>
      <c r="AB2784" s="53"/>
      <c r="AN2784" s="48"/>
    </row>
    <row r="2785" spans="27:40" s="10" customFormat="1" x14ac:dyDescent="0.2">
      <c r="AA2785" s="48"/>
      <c r="AB2785" s="53"/>
      <c r="AN2785" s="48"/>
    </row>
    <row r="2786" spans="27:40" s="10" customFormat="1" x14ac:dyDescent="0.2">
      <c r="AA2786" s="48"/>
      <c r="AB2786" s="53"/>
      <c r="AN2786" s="48"/>
    </row>
    <row r="2787" spans="27:40" s="10" customFormat="1" x14ac:dyDescent="0.2">
      <c r="AA2787" s="48"/>
      <c r="AB2787" s="53"/>
      <c r="AN2787" s="48"/>
    </row>
    <row r="2788" spans="27:40" s="10" customFormat="1" x14ac:dyDescent="0.2">
      <c r="AA2788" s="48"/>
      <c r="AB2788" s="53"/>
      <c r="AN2788" s="48"/>
    </row>
    <row r="2789" spans="27:40" s="10" customFormat="1" x14ac:dyDescent="0.2">
      <c r="AA2789" s="48"/>
      <c r="AB2789" s="53"/>
      <c r="AN2789" s="48"/>
    </row>
    <row r="2790" spans="27:40" s="10" customFormat="1" x14ac:dyDescent="0.2">
      <c r="AA2790" s="48"/>
      <c r="AB2790" s="53"/>
      <c r="AN2790" s="48"/>
    </row>
    <row r="2791" spans="27:40" s="10" customFormat="1" x14ac:dyDescent="0.2">
      <c r="AA2791" s="48"/>
      <c r="AB2791" s="53"/>
      <c r="AN2791" s="48"/>
    </row>
    <row r="2792" spans="27:40" s="10" customFormat="1" x14ac:dyDescent="0.2">
      <c r="AA2792" s="48"/>
      <c r="AB2792" s="53"/>
      <c r="AN2792" s="48"/>
    </row>
    <row r="2793" spans="27:40" s="10" customFormat="1" x14ac:dyDescent="0.2">
      <c r="AA2793" s="48"/>
      <c r="AB2793" s="53"/>
      <c r="AN2793" s="48"/>
    </row>
    <row r="2794" spans="27:40" s="10" customFormat="1" x14ac:dyDescent="0.2">
      <c r="AA2794" s="48"/>
      <c r="AB2794" s="53"/>
      <c r="AN2794" s="48"/>
    </row>
    <row r="2795" spans="27:40" s="10" customFormat="1" x14ac:dyDescent="0.2">
      <c r="AA2795" s="48"/>
      <c r="AB2795" s="53"/>
      <c r="AN2795" s="48"/>
    </row>
    <row r="2796" spans="27:40" s="10" customFormat="1" x14ac:dyDescent="0.2">
      <c r="AA2796" s="48"/>
      <c r="AB2796" s="53"/>
      <c r="AN2796" s="48"/>
    </row>
    <row r="2797" spans="27:40" s="10" customFormat="1" x14ac:dyDescent="0.2">
      <c r="AA2797" s="48"/>
      <c r="AB2797" s="53"/>
      <c r="AN2797" s="48"/>
    </row>
    <row r="2798" spans="27:40" s="10" customFormat="1" x14ac:dyDescent="0.2">
      <c r="AA2798" s="48"/>
      <c r="AB2798" s="53"/>
      <c r="AN2798" s="48"/>
    </row>
    <row r="2799" spans="27:40" s="10" customFormat="1" x14ac:dyDescent="0.2">
      <c r="AA2799" s="48"/>
      <c r="AB2799" s="53"/>
      <c r="AN2799" s="48"/>
    </row>
    <row r="2800" spans="27:40" s="10" customFormat="1" x14ac:dyDescent="0.2">
      <c r="AA2800" s="48"/>
      <c r="AB2800" s="53"/>
      <c r="AN2800" s="48"/>
    </row>
    <row r="2801" spans="27:40" s="10" customFormat="1" x14ac:dyDescent="0.2">
      <c r="AA2801" s="48"/>
      <c r="AB2801" s="53"/>
      <c r="AN2801" s="48"/>
    </row>
    <row r="2802" spans="27:40" s="10" customFormat="1" x14ac:dyDescent="0.2">
      <c r="AA2802" s="48"/>
      <c r="AB2802" s="53"/>
      <c r="AN2802" s="48"/>
    </row>
    <row r="2803" spans="27:40" s="10" customFormat="1" x14ac:dyDescent="0.2">
      <c r="AA2803" s="48"/>
      <c r="AB2803" s="53"/>
      <c r="AN2803" s="48"/>
    </row>
    <row r="2804" spans="27:40" s="10" customFormat="1" x14ac:dyDescent="0.2">
      <c r="AA2804" s="48"/>
      <c r="AB2804" s="53"/>
      <c r="AN2804" s="48"/>
    </row>
    <row r="2805" spans="27:40" s="10" customFormat="1" x14ac:dyDescent="0.2">
      <c r="AA2805" s="48"/>
      <c r="AB2805" s="53"/>
      <c r="AN2805" s="48"/>
    </row>
    <row r="2806" spans="27:40" s="10" customFormat="1" x14ac:dyDescent="0.2">
      <c r="AA2806" s="48"/>
      <c r="AB2806" s="53"/>
      <c r="AN2806" s="48"/>
    </row>
    <row r="2807" spans="27:40" s="10" customFormat="1" x14ac:dyDescent="0.2">
      <c r="AA2807" s="48"/>
      <c r="AB2807" s="53"/>
      <c r="AN2807" s="48"/>
    </row>
    <row r="2808" spans="27:40" s="10" customFormat="1" x14ac:dyDescent="0.2">
      <c r="AA2808" s="48"/>
      <c r="AB2808" s="53"/>
      <c r="AN2808" s="48"/>
    </row>
    <row r="2809" spans="27:40" s="10" customFormat="1" x14ac:dyDescent="0.2">
      <c r="AA2809" s="48"/>
      <c r="AB2809" s="53"/>
      <c r="AN2809" s="48"/>
    </row>
    <row r="2810" spans="27:40" s="10" customFormat="1" x14ac:dyDescent="0.2">
      <c r="AA2810" s="48"/>
      <c r="AB2810" s="53"/>
      <c r="AN2810" s="48"/>
    </row>
    <row r="2811" spans="27:40" s="10" customFormat="1" x14ac:dyDescent="0.2">
      <c r="AA2811" s="48"/>
      <c r="AB2811" s="53"/>
      <c r="AN2811" s="48"/>
    </row>
    <row r="2812" spans="27:40" s="10" customFormat="1" x14ac:dyDescent="0.2">
      <c r="AA2812" s="48"/>
      <c r="AB2812" s="53"/>
      <c r="AN2812" s="48"/>
    </row>
    <row r="2813" spans="27:40" s="10" customFormat="1" x14ac:dyDescent="0.2">
      <c r="AA2813" s="48"/>
      <c r="AB2813" s="53"/>
      <c r="AN2813" s="48"/>
    </row>
    <row r="2814" spans="27:40" s="10" customFormat="1" x14ac:dyDescent="0.2">
      <c r="AA2814" s="48"/>
      <c r="AB2814" s="53"/>
      <c r="AN2814" s="48"/>
    </row>
    <row r="2815" spans="27:40" s="10" customFormat="1" x14ac:dyDescent="0.2">
      <c r="AA2815" s="48"/>
      <c r="AB2815" s="53"/>
      <c r="AN2815" s="48"/>
    </row>
    <row r="2816" spans="27:40" s="10" customFormat="1" x14ac:dyDescent="0.2">
      <c r="AA2816" s="48"/>
      <c r="AB2816" s="53"/>
      <c r="AN2816" s="48"/>
    </row>
    <row r="2817" spans="27:40" s="10" customFormat="1" x14ac:dyDescent="0.2">
      <c r="AA2817" s="48"/>
      <c r="AB2817" s="53"/>
      <c r="AN2817" s="48"/>
    </row>
    <row r="2818" spans="27:40" s="10" customFormat="1" x14ac:dyDescent="0.2">
      <c r="AA2818" s="48"/>
      <c r="AB2818" s="53"/>
      <c r="AN2818" s="48"/>
    </row>
    <row r="2819" spans="27:40" s="10" customFormat="1" x14ac:dyDescent="0.2">
      <c r="AA2819" s="48"/>
      <c r="AB2819" s="53"/>
      <c r="AN2819" s="48"/>
    </row>
    <row r="2820" spans="27:40" s="10" customFormat="1" x14ac:dyDescent="0.2">
      <c r="AA2820" s="48"/>
      <c r="AB2820" s="53"/>
      <c r="AN2820" s="48"/>
    </row>
    <row r="2821" spans="27:40" s="10" customFormat="1" x14ac:dyDescent="0.2">
      <c r="AA2821" s="48"/>
      <c r="AB2821" s="53"/>
      <c r="AN2821" s="48"/>
    </row>
    <row r="2822" spans="27:40" s="10" customFormat="1" x14ac:dyDescent="0.2">
      <c r="AA2822" s="48"/>
      <c r="AB2822" s="53"/>
      <c r="AN2822" s="48"/>
    </row>
    <row r="2823" spans="27:40" s="10" customFormat="1" x14ac:dyDescent="0.2">
      <c r="AA2823" s="48"/>
      <c r="AB2823" s="53"/>
      <c r="AN2823" s="48"/>
    </row>
    <row r="2824" spans="27:40" s="10" customFormat="1" x14ac:dyDescent="0.2">
      <c r="AA2824" s="48"/>
      <c r="AB2824" s="53"/>
      <c r="AN2824" s="48"/>
    </row>
    <row r="2825" spans="27:40" s="10" customFormat="1" x14ac:dyDescent="0.2">
      <c r="AA2825" s="48"/>
      <c r="AB2825" s="53"/>
      <c r="AN2825" s="48"/>
    </row>
    <row r="2826" spans="27:40" s="10" customFormat="1" x14ac:dyDescent="0.2">
      <c r="AA2826" s="48"/>
      <c r="AB2826" s="53"/>
      <c r="AN2826" s="48"/>
    </row>
    <row r="2827" spans="27:40" s="10" customFormat="1" x14ac:dyDescent="0.2">
      <c r="AA2827" s="48"/>
      <c r="AB2827" s="53"/>
      <c r="AN2827" s="48"/>
    </row>
    <row r="2828" spans="27:40" s="10" customFormat="1" x14ac:dyDescent="0.2">
      <c r="AA2828" s="48"/>
      <c r="AB2828" s="53"/>
      <c r="AN2828" s="48"/>
    </row>
    <row r="2829" spans="27:40" s="10" customFormat="1" x14ac:dyDescent="0.2">
      <c r="AA2829" s="48"/>
      <c r="AB2829" s="53"/>
      <c r="AN2829" s="48"/>
    </row>
    <row r="2830" spans="27:40" s="10" customFormat="1" x14ac:dyDescent="0.2">
      <c r="AA2830" s="48"/>
      <c r="AB2830" s="53"/>
      <c r="AN2830" s="48"/>
    </row>
    <row r="2831" spans="27:40" s="10" customFormat="1" x14ac:dyDescent="0.2">
      <c r="AA2831" s="48"/>
      <c r="AB2831" s="53"/>
      <c r="AN2831" s="48"/>
    </row>
    <row r="2832" spans="27:40" s="10" customFormat="1" x14ac:dyDescent="0.2">
      <c r="AA2832" s="48"/>
      <c r="AB2832" s="53"/>
      <c r="AN2832" s="48"/>
    </row>
    <row r="2833" spans="27:40" s="10" customFormat="1" x14ac:dyDescent="0.2">
      <c r="AA2833" s="48"/>
      <c r="AB2833" s="53"/>
      <c r="AN2833" s="48"/>
    </row>
    <row r="2834" spans="27:40" s="10" customFormat="1" x14ac:dyDescent="0.2">
      <c r="AA2834" s="48"/>
      <c r="AB2834" s="53"/>
      <c r="AN2834" s="48"/>
    </row>
    <row r="2835" spans="27:40" s="10" customFormat="1" x14ac:dyDescent="0.2">
      <c r="AA2835" s="48"/>
      <c r="AB2835" s="53"/>
      <c r="AN2835" s="48"/>
    </row>
    <row r="2836" spans="27:40" s="10" customFormat="1" x14ac:dyDescent="0.2">
      <c r="AA2836" s="48"/>
      <c r="AB2836" s="53"/>
      <c r="AN2836" s="48"/>
    </row>
    <row r="2837" spans="27:40" s="10" customFormat="1" x14ac:dyDescent="0.2">
      <c r="AA2837" s="48"/>
      <c r="AB2837" s="53"/>
      <c r="AN2837" s="48"/>
    </row>
    <row r="2838" spans="27:40" s="10" customFormat="1" x14ac:dyDescent="0.2">
      <c r="AA2838" s="48"/>
      <c r="AB2838" s="53"/>
      <c r="AN2838" s="48"/>
    </row>
    <row r="2839" spans="27:40" s="10" customFormat="1" x14ac:dyDescent="0.2">
      <c r="AA2839" s="48"/>
      <c r="AB2839" s="53"/>
      <c r="AN2839" s="48"/>
    </row>
    <row r="2840" spans="27:40" s="10" customFormat="1" x14ac:dyDescent="0.2">
      <c r="AA2840" s="48"/>
      <c r="AB2840" s="53"/>
      <c r="AN2840" s="48"/>
    </row>
    <row r="2841" spans="27:40" s="10" customFormat="1" x14ac:dyDescent="0.2">
      <c r="AA2841" s="48"/>
      <c r="AB2841" s="53"/>
      <c r="AN2841" s="48"/>
    </row>
    <row r="2842" spans="27:40" s="10" customFormat="1" x14ac:dyDescent="0.2">
      <c r="AA2842" s="48"/>
      <c r="AB2842" s="53"/>
      <c r="AN2842" s="48"/>
    </row>
    <row r="2843" spans="27:40" s="10" customFormat="1" x14ac:dyDescent="0.2">
      <c r="AA2843" s="48"/>
      <c r="AB2843" s="53"/>
      <c r="AN2843" s="48"/>
    </row>
    <row r="2844" spans="27:40" s="10" customFormat="1" x14ac:dyDescent="0.2">
      <c r="AA2844" s="48"/>
      <c r="AB2844" s="53"/>
      <c r="AN2844" s="48"/>
    </row>
    <row r="2845" spans="27:40" s="10" customFormat="1" x14ac:dyDescent="0.2">
      <c r="AA2845" s="48"/>
      <c r="AB2845" s="53"/>
      <c r="AN2845" s="48"/>
    </row>
    <row r="2846" spans="27:40" s="10" customFormat="1" x14ac:dyDescent="0.2">
      <c r="AA2846" s="48"/>
      <c r="AB2846" s="53"/>
      <c r="AN2846" s="48"/>
    </row>
    <row r="2847" spans="27:40" s="10" customFormat="1" x14ac:dyDescent="0.2">
      <c r="AA2847" s="48"/>
      <c r="AB2847" s="53"/>
      <c r="AN2847" s="48"/>
    </row>
    <row r="2848" spans="27:40" s="10" customFormat="1" x14ac:dyDescent="0.2">
      <c r="AA2848" s="48"/>
      <c r="AB2848" s="53"/>
      <c r="AN2848" s="48"/>
    </row>
    <row r="2849" spans="27:40" s="10" customFormat="1" x14ac:dyDescent="0.2">
      <c r="AA2849" s="48"/>
      <c r="AB2849" s="53"/>
      <c r="AN2849" s="48"/>
    </row>
    <row r="2850" spans="27:40" s="10" customFormat="1" x14ac:dyDescent="0.2">
      <c r="AA2850" s="48"/>
      <c r="AB2850" s="53"/>
      <c r="AN2850" s="48"/>
    </row>
    <row r="2851" spans="27:40" s="10" customFormat="1" x14ac:dyDescent="0.2">
      <c r="AA2851" s="48"/>
      <c r="AB2851" s="53"/>
      <c r="AN2851" s="48"/>
    </row>
    <row r="2852" spans="27:40" s="10" customFormat="1" x14ac:dyDescent="0.2">
      <c r="AA2852" s="48"/>
      <c r="AB2852" s="53"/>
      <c r="AN2852" s="48"/>
    </row>
    <row r="2853" spans="27:40" s="10" customFormat="1" x14ac:dyDescent="0.2">
      <c r="AA2853" s="48"/>
      <c r="AB2853" s="53"/>
      <c r="AN2853" s="48"/>
    </row>
    <row r="2854" spans="27:40" s="10" customFormat="1" x14ac:dyDescent="0.2">
      <c r="AA2854" s="48"/>
      <c r="AB2854" s="53"/>
      <c r="AN2854" s="48"/>
    </row>
    <row r="2855" spans="27:40" s="10" customFormat="1" x14ac:dyDescent="0.2">
      <c r="AA2855" s="48"/>
      <c r="AB2855" s="53"/>
      <c r="AN2855" s="48"/>
    </row>
    <row r="2856" spans="27:40" s="10" customFormat="1" x14ac:dyDescent="0.2">
      <c r="AA2856" s="48"/>
      <c r="AB2856" s="53"/>
      <c r="AN2856" s="48"/>
    </row>
    <row r="2857" spans="27:40" s="10" customFormat="1" x14ac:dyDescent="0.2">
      <c r="AA2857" s="48"/>
      <c r="AB2857" s="53"/>
      <c r="AN2857" s="48"/>
    </row>
    <row r="2858" spans="27:40" s="10" customFormat="1" x14ac:dyDescent="0.2">
      <c r="AA2858" s="48"/>
      <c r="AB2858" s="53"/>
      <c r="AN2858" s="48"/>
    </row>
    <row r="2859" spans="27:40" s="10" customFormat="1" x14ac:dyDescent="0.2">
      <c r="AA2859" s="48"/>
      <c r="AB2859" s="53"/>
      <c r="AN2859" s="48"/>
    </row>
    <row r="2860" spans="27:40" s="10" customFormat="1" x14ac:dyDescent="0.2">
      <c r="AA2860" s="48"/>
      <c r="AB2860" s="53"/>
      <c r="AN2860" s="48"/>
    </row>
    <row r="2861" spans="27:40" s="10" customFormat="1" x14ac:dyDescent="0.2">
      <c r="AA2861" s="48"/>
      <c r="AB2861" s="53"/>
      <c r="AN2861" s="48"/>
    </row>
    <row r="2862" spans="27:40" s="10" customFormat="1" x14ac:dyDescent="0.2">
      <c r="AA2862" s="48"/>
      <c r="AB2862" s="53"/>
      <c r="AN2862" s="48"/>
    </row>
    <row r="2863" spans="27:40" s="10" customFormat="1" x14ac:dyDescent="0.2">
      <c r="AA2863" s="48"/>
      <c r="AB2863" s="53"/>
      <c r="AN2863" s="48"/>
    </row>
    <row r="2864" spans="27:40" s="10" customFormat="1" x14ac:dyDescent="0.2">
      <c r="AA2864" s="48"/>
      <c r="AB2864" s="53"/>
      <c r="AN2864" s="48"/>
    </row>
    <row r="2865" spans="27:40" s="10" customFormat="1" x14ac:dyDescent="0.2">
      <c r="AA2865" s="48"/>
      <c r="AB2865" s="53"/>
      <c r="AN2865" s="48"/>
    </row>
    <row r="2866" spans="27:40" s="10" customFormat="1" x14ac:dyDescent="0.2">
      <c r="AA2866" s="48"/>
      <c r="AB2866" s="53"/>
      <c r="AN2866" s="48"/>
    </row>
    <row r="2867" spans="27:40" s="10" customFormat="1" x14ac:dyDescent="0.2">
      <c r="AA2867" s="48"/>
      <c r="AB2867" s="53"/>
      <c r="AN2867" s="48"/>
    </row>
    <row r="2868" spans="27:40" s="10" customFormat="1" x14ac:dyDescent="0.2">
      <c r="AA2868" s="48"/>
      <c r="AB2868" s="53"/>
      <c r="AN2868" s="48"/>
    </row>
    <row r="2869" spans="27:40" s="10" customFormat="1" x14ac:dyDescent="0.2">
      <c r="AA2869" s="48"/>
      <c r="AB2869" s="53"/>
      <c r="AN2869" s="48"/>
    </row>
    <row r="2870" spans="27:40" s="10" customFormat="1" x14ac:dyDescent="0.2">
      <c r="AA2870" s="48"/>
      <c r="AB2870" s="53"/>
      <c r="AN2870" s="48"/>
    </row>
    <row r="2871" spans="27:40" s="10" customFormat="1" x14ac:dyDescent="0.2">
      <c r="AA2871" s="48"/>
      <c r="AB2871" s="53"/>
      <c r="AN2871" s="48"/>
    </row>
    <row r="2872" spans="27:40" s="10" customFormat="1" x14ac:dyDescent="0.2">
      <c r="AA2872" s="48"/>
      <c r="AB2872" s="53"/>
      <c r="AN2872" s="48"/>
    </row>
    <row r="2873" spans="27:40" s="10" customFormat="1" x14ac:dyDescent="0.2">
      <c r="AA2873" s="48"/>
      <c r="AB2873" s="53"/>
      <c r="AN2873" s="48"/>
    </row>
    <row r="2874" spans="27:40" s="10" customFormat="1" x14ac:dyDescent="0.2">
      <c r="AA2874" s="48"/>
      <c r="AB2874" s="53"/>
      <c r="AN2874" s="48"/>
    </row>
    <row r="2875" spans="27:40" s="10" customFormat="1" x14ac:dyDescent="0.2">
      <c r="AA2875" s="48"/>
      <c r="AB2875" s="53"/>
      <c r="AN2875" s="48"/>
    </row>
    <row r="2876" spans="27:40" s="10" customFormat="1" x14ac:dyDescent="0.2">
      <c r="AA2876" s="48"/>
      <c r="AB2876" s="53"/>
      <c r="AN2876" s="48"/>
    </row>
    <row r="2877" spans="27:40" s="10" customFormat="1" x14ac:dyDescent="0.2">
      <c r="AA2877" s="48"/>
      <c r="AB2877" s="53"/>
      <c r="AN2877" s="48"/>
    </row>
    <row r="2878" spans="27:40" s="10" customFormat="1" x14ac:dyDescent="0.2">
      <c r="AA2878" s="48"/>
      <c r="AB2878" s="53"/>
      <c r="AN2878" s="48"/>
    </row>
    <row r="2879" spans="27:40" s="10" customFormat="1" x14ac:dyDescent="0.2">
      <c r="AA2879" s="48"/>
      <c r="AB2879" s="53"/>
      <c r="AN2879" s="48"/>
    </row>
    <row r="2880" spans="27:40" s="10" customFormat="1" x14ac:dyDescent="0.2">
      <c r="AA2880" s="48"/>
      <c r="AB2880" s="53"/>
      <c r="AN2880" s="48"/>
    </row>
    <row r="2881" spans="27:40" s="10" customFormat="1" x14ac:dyDescent="0.2">
      <c r="AA2881" s="48"/>
      <c r="AB2881" s="53"/>
      <c r="AN2881" s="48"/>
    </row>
    <row r="2882" spans="27:40" s="10" customFormat="1" x14ac:dyDescent="0.2">
      <c r="AA2882" s="48"/>
      <c r="AB2882" s="53"/>
      <c r="AN2882" s="48"/>
    </row>
    <row r="2883" spans="27:40" s="10" customFormat="1" x14ac:dyDescent="0.2">
      <c r="AA2883" s="48"/>
      <c r="AB2883" s="53"/>
      <c r="AN2883" s="48"/>
    </row>
    <row r="2884" spans="27:40" s="10" customFormat="1" x14ac:dyDescent="0.2">
      <c r="AA2884" s="48"/>
      <c r="AB2884" s="53"/>
      <c r="AN2884" s="48"/>
    </row>
    <row r="2885" spans="27:40" s="10" customFormat="1" x14ac:dyDescent="0.2">
      <c r="AA2885" s="48"/>
      <c r="AB2885" s="53"/>
      <c r="AN2885" s="48"/>
    </row>
    <row r="2886" spans="27:40" s="10" customFormat="1" x14ac:dyDescent="0.2">
      <c r="AA2886" s="48"/>
      <c r="AB2886" s="53"/>
      <c r="AN2886" s="48"/>
    </row>
    <row r="2887" spans="27:40" s="10" customFormat="1" x14ac:dyDescent="0.2">
      <c r="AA2887" s="48"/>
      <c r="AB2887" s="53"/>
      <c r="AN2887" s="48"/>
    </row>
    <row r="2888" spans="27:40" s="10" customFormat="1" x14ac:dyDescent="0.2">
      <c r="AA2888" s="48"/>
      <c r="AB2888" s="53"/>
      <c r="AN2888" s="48"/>
    </row>
    <row r="2889" spans="27:40" s="10" customFormat="1" x14ac:dyDescent="0.2">
      <c r="AA2889" s="48"/>
      <c r="AB2889" s="53"/>
      <c r="AN2889" s="48"/>
    </row>
    <row r="2890" spans="27:40" s="10" customFormat="1" x14ac:dyDescent="0.2">
      <c r="AA2890" s="48"/>
      <c r="AB2890" s="53"/>
      <c r="AN2890" s="48"/>
    </row>
    <row r="2891" spans="27:40" s="10" customFormat="1" x14ac:dyDescent="0.2">
      <c r="AA2891" s="48"/>
      <c r="AB2891" s="53"/>
      <c r="AN2891" s="48"/>
    </row>
    <row r="2892" spans="27:40" s="10" customFormat="1" x14ac:dyDescent="0.2">
      <c r="AA2892" s="48"/>
      <c r="AB2892" s="53"/>
      <c r="AN2892" s="48"/>
    </row>
    <row r="2893" spans="27:40" s="10" customFormat="1" x14ac:dyDescent="0.2">
      <c r="AA2893" s="48"/>
      <c r="AB2893" s="53"/>
      <c r="AN2893" s="48"/>
    </row>
    <row r="2894" spans="27:40" s="10" customFormat="1" x14ac:dyDescent="0.2">
      <c r="AA2894" s="48"/>
      <c r="AB2894" s="53"/>
      <c r="AN2894" s="48"/>
    </row>
    <row r="2895" spans="27:40" s="10" customFormat="1" x14ac:dyDescent="0.2">
      <c r="AA2895" s="48"/>
      <c r="AB2895" s="53"/>
      <c r="AN2895" s="48"/>
    </row>
    <row r="2896" spans="27:40" s="10" customFormat="1" x14ac:dyDescent="0.2">
      <c r="AA2896" s="48"/>
      <c r="AB2896" s="53"/>
      <c r="AN2896" s="48"/>
    </row>
    <row r="2897" spans="27:40" s="10" customFormat="1" x14ac:dyDescent="0.2">
      <c r="AA2897" s="48"/>
      <c r="AB2897" s="53"/>
      <c r="AN2897" s="48"/>
    </row>
    <row r="2898" spans="27:40" s="10" customFormat="1" x14ac:dyDescent="0.2">
      <c r="AA2898" s="48"/>
      <c r="AB2898" s="53"/>
      <c r="AN2898" s="48"/>
    </row>
    <row r="2899" spans="27:40" s="10" customFormat="1" x14ac:dyDescent="0.2">
      <c r="AA2899" s="48"/>
      <c r="AB2899" s="53"/>
      <c r="AN2899" s="48"/>
    </row>
    <row r="2900" spans="27:40" s="10" customFormat="1" x14ac:dyDescent="0.2">
      <c r="AA2900" s="48"/>
      <c r="AB2900" s="53"/>
      <c r="AN2900" s="48"/>
    </row>
    <row r="2901" spans="27:40" s="10" customFormat="1" x14ac:dyDescent="0.2">
      <c r="AA2901" s="48"/>
      <c r="AB2901" s="53"/>
      <c r="AN2901" s="48"/>
    </row>
    <row r="2902" spans="27:40" s="10" customFormat="1" x14ac:dyDescent="0.2">
      <c r="AA2902" s="48"/>
      <c r="AB2902" s="53"/>
      <c r="AN2902" s="48"/>
    </row>
    <row r="2903" spans="27:40" s="10" customFormat="1" x14ac:dyDescent="0.2">
      <c r="AA2903" s="48"/>
      <c r="AB2903" s="53"/>
      <c r="AN2903" s="48"/>
    </row>
    <row r="2904" spans="27:40" s="10" customFormat="1" x14ac:dyDescent="0.2">
      <c r="AA2904" s="48"/>
      <c r="AB2904" s="53"/>
      <c r="AN2904" s="48"/>
    </row>
    <row r="2905" spans="27:40" s="10" customFormat="1" x14ac:dyDescent="0.2">
      <c r="AA2905" s="48"/>
      <c r="AB2905" s="53"/>
      <c r="AN2905" s="48"/>
    </row>
    <row r="2906" spans="27:40" s="10" customFormat="1" x14ac:dyDescent="0.2">
      <c r="AA2906" s="48"/>
      <c r="AB2906" s="53"/>
      <c r="AN2906" s="48"/>
    </row>
    <row r="2907" spans="27:40" s="10" customFormat="1" x14ac:dyDescent="0.2">
      <c r="AA2907" s="48"/>
      <c r="AB2907" s="53"/>
      <c r="AN2907" s="48"/>
    </row>
    <row r="2908" spans="27:40" s="10" customFormat="1" x14ac:dyDescent="0.2">
      <c r="AA2908" s="48"/>
      <c r="AB2908" s="53"/>
      <c r="AN2908" s="48"/>
    </row>
    <row r="2909" spans="27:40" s="10" customFormat="1" x14ac:dyDescent="0.2">
      <c r="AA2909" s="48"/>
      <c r="AB2909" s="53"/>
      <c r="AN2909" s="48"/>
    </row>
    <row r="2910" spans="27:40" s="10" customFormat="1" x14ac:dyDescent="0.2">
      <c r="AA2910" s="48"/>
      <c r="AB2910" s="53"/>
      <c r="AN2910" s="48"/>
    </row>
    <row r="2911" spans="27:40" s="10" customFormat="1" x14ac:dyDescent="0.2">
      <c r="AA2911" s="48"/>
      <c r="AB2911" s="53"/>
      <c r="AN2911" s="48"/>
    </row>
    <row r="2912" spans="27:40" s="10" customFormat="1" x14ac:dyDescent="0.2">
      <c r="AA2912" s="48"/>
      <c r="AB2912" s="53"/>
      <c r="AN2912" s="48"/>
    </row>
    <row r="2913" spans="27:40" s="10" customFormat="1" x14ac:dyDescent="0.2">
      <c r="AA2913" s="48"/>
      <c r="AB2913" s="53"/>
      <c r="AN2913" s="48"/>
    </row>
    <row r="2914" spans="27:40" s="10" customFormat="1" x14ac:dyDescent="0.2">
      <c r="AA2914" s="48"/>
      <c r="AB2914" s="53"/>
      <c r="AN2914" s="48"/>
    </row>
    <row r="2915" spans="27:40" s="10" customFormat="1" x14ac:dyDescent="0.2">
      <c r="AA2915" s="48"/>
      <c r="AB2915" s="53"/>
      <c r="AN2915" s="48"/>
    </row>
    <row r="2916" spans="27:40" s="10" customFormat="1" x14ac:dyDescent="0.2">
      <c r="AA2916" s="48"/>
      <c r="AB2916" s="53"/>
      <c r="AN2916" s="48"/>
    </row>
    <row r="2917" spans="27:40" s="10" customFormat="1" x14ac:dyDescent="0.2">
      <c r="AA2917" s="48"/>
      <c r="AB2917" s="53"/>
      <c r="AN2917" s="48"/>
    </row>
    <row r="2918" spans="27:40" s="10" customFormat="1" x14ac:dyDescent="0.2">
      <c r="AA2918" s="48"/>
      <c r="AB2918" s="53"/>
      <c r="AN2918" s="48"/>
    </row>
    <row r="2919" spans="27:40" s="10" customFormat="1" x14ac:dyDescent="0.2">
      <c r="AA2919" s="48"/>
      <c r="AB2919" s="53"/>
      <c r="AN2919" s="48"/>
    </row>
    <row r="2920" spans="27:40" s="10" customFormat="1" x14ac:dyDescent="0.2">
      <c r="AA2920" s="48"/>
      <c r="AB2920" s="53"/>
      <c r="AN2920" s="48"/>
    </row>
    <row r="2921" spans="27:40" s="10" customFormat="1" x14ac:dyDescent="0.2">
      <c r="AA2921" s="48"/>
      <c r="AB2921" s="53"/>
      <c r="AN2921" s="48"/>
    </row>
    <row r="2922" spans="27:40" s="10" customFormat="1" x14ac:dyDescent="0.2">
      <c r="AA2922" s="48"/>
      <c r="AB2922" s="53"/>
      <c r="AN2922" s="48"/>
    </row>
    <row r="2923" spans="27:40" s="10" customFormat="1" x14ac:dyDescent="0.2">
      <c r="AA2923" s="48"/>
      <c r="AB2923" s="53"/>
      <c r="AN2923" s="48"/>
    </row>
    <row r="2924" spans="27:40" s="10" customFormat="1" x14ac:dyDescent="0.2">
      <c r="AA2924" s="48"/>
      <c r="AB2924" s="53"/>
      <c r="AN2924" s="48"/>
    </row>
    <row r="2925" spans="27:40" s="10" customFormat="1" x14ac:dyDescent="0.2">
      <c r="AA2925" s="48"/>
      <c r="AB2925" s="53"/>
      <c r="AN2925" s="48"/>
    </row>
    <row r="2926" spans="27:40" s="10" customFormat="1" x14ac:dyDescent="0.2">
      <c r="AA2926" s="48"/>
      <c r="AB2926" s="53"/>
      <c r="AN2926" s="48"/>
    </row>
    <row r="2927" spans="27:40" s="10" customFormat="1" x14ac:dyDescent="0.2">
      <c r="AA2927" s="48"/>
      <c r="AB2927" s="53"/>
      <c r="AN2927" s="48"/>
    </row>
    <row r="2928" spans="27:40" s="10" customFormat="1" x14ac:dyDescent="0.2">
      <c r="AA2928" s="48"/>
      <c r="AB2928" s="53"/>
      <c r="AN2928" s="48"/>
    </row>
    <row r="2929" spans="27:40" s="10" customFormat="1" x14ac:dyDescent="0.2">
      <c r="AA2929" s="48"/>
      <c r="AB2929" s="53"/>
      <c r="AN2929" s="48"/>
    </row>
    <row r="2930" spans="27:40" s="10" customFormat="1" x14ac:dyDescent="0.2">
      <c r="AA2930" s="48"/>
      <c r="AB2930" s="53"/>
      <c r="AN2930" s="48"/>
    </row>
    <row r="2931" spans="27:40" s="10" customFormat="1" x14ac:dyDescent="0.2">
      <c r="AA2931" s="48"/>
      <c r="AB2931" s="53"/>
      <c r="AN2931" s="48"/>
    </row>
    <row r="2932" spans="27:40" s="10" customFormat="1" x14ac:dyDescent="0.2">
      <c r="AA2932" s="48"/>
      <c r="AB2932" s="53"/>
      <c r="AN2932" s="48"/>
    </row>
    <row r="2933" spans="27:40" s="10" customFormat="1" x14ac:dyDescent="0.2">
      <c r="AA2933" s="48"/>
      <c r="AB2933" s="53"/>
      <c r="AN2933" s="48"/>
    </row>
    <row r="2934" spans="27:40" s="10" customFormat="1" x14ac:dyDescent="0.2">
      <c r="AA2934" s="48"/>
      <c r="AB2934" s="53"/>
      <c r="AN2934" s="48"/>
    </row>
    <row r="2935" spans="27:40" s="10" customFormat="1" x14ac:dyDescent="0.2">
      <c r="AA2935" s="48"/>
      <c r="AB2935" s="53"/>
      <c r="AN2935" s="48"/>
    </row>
    <row r="2936" spans="27:40" s="10" customFormat="1" x14ac:dyDescent="0.2">
      <c r="AA2936" s="48"/>
      <c r="AB2936" s="53"/>
      <c r="AN2936" s="48"/>
    </row>
    <row r="2937" spans="27:40" s="10" customFormat="1" x14ac:dyDescent="0.2">
      <c r="AA2937" s="48"/>
      <c r="AB2937" s="53"/>
      <c r="AN2937" s="48"/>
    </row>
    <row r="2938" spans="27:40" s="10" customFormat="1" x14ac:dyDescent="0.2">
      <c r="AA2938" s="48"/>
      <c r="AB2938" s="53"/>
      <c r="AN2938" s="48"/>
    </row>
    <row r="2939" spans="27:40" s="10" customFormat="1" x14ac:dyDescent="0.2">
      <c r="AA2939" s="48"/>
      <c r="AB2939" s="53"/>
      <c r="AN2939" s="48"/>
    </row>
    <row r="2940" spans="27:40" s="10" customFormat="1" x14ac:dyDescent="0.2">
      <c r="AA2940" s="48"/>
      <c r="AB2940" s="53"/>
      <c r="AN2940" s="48"/>
    </row>
    <row r="2941" spans="27:40" s="10" customFormat="1" x14ac:dyDescent="0.2">
      <c r="AA2941" s="48"/>
      <c r="AB2941" s="53"/>
      <c r="AN2941" s="48"/>
    </row>
    <row r="2942" spans="27:40" s="10" customFormat="1" x14ac:dyDescent="0.2">
      <c r="AA2942" s="48"/>
      <c r="AB2942" s="53"/>
      <c r="AN2942" s="48"/>
    </row>
    <row r="2943" spans="27:40" s="10" customFormat="1" x14ac:dyDescent="0.2">
      <c r="AA2943" s="48"/>
      <c r="AB2943" s="53"/>
      <c r="AN2943" s="48"/>
    </row>
    <row r="2944" spans="27:40" s="10" customFormat="1" x14ac:dyDescent="0.2">
      <c r="AA2944" s="48"/>
      <c r="AB2944" s="53"/>
      <c r="AN2944" s="48"/>
    </row>
    <row r="2945" spans="27:40" s="10" customFormat="1" x14ac:dyDescent="0.2">
      <c r="AA2945" s="48"/>
      <c r="AB2945" s="53"/>
      <c r="AN2945" s="48"/>
    </row>
    <row r="2946" spans="27:40" s="10" customFormat="1" x14ac:dyDescent="0.2">
      <c r="AA2946" s="48"/>
      <c r="AB2946" s="53"/>
      <c r="AN2946" s="48"/>
    </row>
    <row r="2947" spans="27:40" s="10" customFormat="1" x14ac:dyDescent="0.2">
      <c r="AA2947" s="48"/>
      <c r="AB2947" s="53"/>
      <c r="AN2947" s="48"/>
    </row>
    <row r="2948" spans="27:40" s="10" customFormat="1" x14ac:dyDescent="0.2">
      <c r="AA2948" s="48"/>
      <c r="AB2948" s="53"/>
      <c r="AN2948" s="48"/>
    </row>
    <row r="2949" spans="27:40" s="10" customFormat="1" x14ac:dyDescent="0.2">
      <c r="AA2949" s="48"/>
      <c r="AB2949" s="53"/>
      <c r="AN2949" s="48"/>
    </row>
    <row r="2950" spans="27:40" s="10" customFormat="1" x14ac:dyDescent="0.2">
      <c r="AA2950" s="48"/>
      <c r="AB2950" s="53"/>
      <c r="AN2950" s="48"/>
    </row>
    <row r="2951" spans="27:40" s="10" customFormat="1" x14ac:dyDescent="0.2">
      <c r="AA2951" s="48"/>
      <c r="AB2951" s="53"/>
      <c r="AN2951" s="48"/>
    </row>
    <row r="2952" spans="27:40" s="10" customFormat="1" x14ac:dyDescent="0.2">
      <c r="AA2952" s="48"/>
      <c r="AB2952" s="53"/>
      <c r="AN2952" s="48"/>
    </row>
    <row r="2953" spans="27:40" s="10" customFormat="1" x14ac:dyDescent="0.2">
      <c r="AA2953" s="48"/>
      <c r="AB2953" s="53"/>
      <c r="AN2953" s="48"/>
    </row>
    <row r="2954" spans="27:40" s="10" customFormat="1" x14ac:dyDescent="0.2">
      <c r="AA2954" s="48"/>
      <c r="AB2954" s="53"/>
      <c r="AN2954" s="48"/>
    </row>
    <row r="2955" spans="27:40" s="10" customFormat="1" x14ac:dyDescent="0.2">
      <c r="AA2955" s="48"/>
      <c r="AB2955" s="53"/>
      <c r="AN2955" s="48"/>
    </row>
    <row r="2956" spans="27:40" s="10" customFormat="1" x14ac:dyDescent="0.2">
      <c r="AA2956" s="48"/>
      <c r="AB2956" s="53"/>
      <c r="AN2956" s="48"/>
    </row>
    <row r="2957" spans="27:40" s="10" customFormat="1" x14ac:dyDescent="0.2">
      <c r="AA2957" s="48"/>
      <c r="AB2957" s="53"/>
      <c r="AN2957" s="48"/>
    </row>
    <row r="2958" spans="27:40" s="10" customFormat="1" x14ac:dyDescent="0.2">
      <c r="AA2958" s="48"/>
      <c r="AB2958" s="53"/>
      <c r="AN2958" s="48"/>
    </row>
    <row r="2959" spans="27:40" s="10" customFormat="1" x14ac:dyDescent="0.2">
      <c r="AA2959" s="48"/>
      <c r="AB2959" s="53"/>
      <c r="AN2959" s="48"/>
    </row>
    <row r="2960" spans="27:40" s="10" customFormat="1" x14ac:dyDescent="0.2">
      <c r="AA2960" s="48"/>
      <c r="AB2960" s="53"/>
      <c r="AN2960" s="48"/>
    </row>
    <row r="2961" spans="27:40" s="10" customFormat="1" x14ac:dyDescent="0.2">
      <c r="AA2961" s="48"/>
      <c r="AB2961" s="53"/>
      <c r="AN2961" s="48"/>
    </row>
    <row r="2962" spans="27:40" s="10" customFormat="1" x14ac:dyDescent="0.2">
      <c r="AA2962" s="48"/>
      <c r="AB2962" s="53"/>
      <c r="AN2962" s="48"/>
    </row>
    <row r="2963" spans="27:40" s="10" customFormat="1" x14ac:dyDescent="0.2">
      <c r="AA2963" s="48"/>
      <c r="AB2963" s="53"/>
      <c r="AN2963" s="48"/>
    </row>
    <row r="2964" spans="27:40" s="10" customFormat="1" x14ac:dyDescent="0.2">
      <c r="AA2964" s="48"/>
      <c r="AB2964" s="53"/>
      <c r="AN2964" s="48"/>
    </row>
    <row r="2965" spans="27:40" s="10" customFormat="1" x14ac:dyDescent="0.2">
      <c r="AA2965" s="48"/>
      <c r="AB2965" s="53"/>
      <c r="AN2965" s="48"/>
    </row>
    <row r="2966" spans="27:40" s="10" customFormat="1" x14ac:dyDescent="0.2">
      <c r="AA2966" s="48"/>
      <c r="AB2966" s="53"/>
      <c r="AN2966" s="48"/>
    </row>
    <row r="2967" spans="27:40" s="10" customFormat="1" x14ac:dyDescent="0.2">
      <c r="AA2967" s="48"/>
      <c r="AB2967" s="53"/>
      <c r="AN2967" s="48"/>
    </row>
    <row r="2968" spans="27:40" s="10" customFormat="1" x14ac:dyDescent="0.2">
      <c r="AA2968" s="48"/>
      <c r="AB2968" s="53"/>
      <c r="AN2968" s="48"/>
    </row>
    <row r="2969" spans="27:40" s="10" customFormat="1" x14ac:dyDescent="0.2">
      <c r="AA2969" s="48"/>
      <c r="AB2969" s="53"/>
      <c r="AN2969" s="48"/>
    </row>
    <row r="2970" spans="27:40" s="10" customFormat="1" x14ac:dyDescent="0.2">
      <c r="AA2970" s="48"/>
      <c r="AB2970" s="53"/>
      <c r="AN2970" s="48"/>
    </row>
    <row r="2971" spans="27:40" s="10" customFormat="1" x14ac:dyDescent="0.2">
      <c r="AA2971" s="48"/>
      <c r="AB2971" s="53"/>
      <c r="AN2971" s="48"/>
    </row>
    <row r="2972" spans="27:40" s="10" customFormat="1" x14ac:dyDescent="0.2">
      <c r="AA2972" s="48"/>
      <c r="AB2972" s="53"/>
      <c r="AN2972" s="48"/>
    </row>
    <row r="2973" spans="27:40" s="10" customFormat="1" x14ac:dyDescent="0.2">
      <c r="AA2973" s="48"/>
      <c r="AB2973" s="53"/>
      <c r="AN2973" s="48"/>
    </row>
    <row r="2974" spans="27:40" s="10" customFormat="1" x14ac:dyDescent="0.2">
      <c r="AA2974" s="48"/>
      <c r="AB2974" s="53"/>
      <c r="AN2974" s="48"/>
    </row>
    <row r="2975" spans="27:40" s="10" customFormat="1" x14ac:dyDescent="0.2">
      <c r="AA2975" s="48"/>
      <c r="AB2975" s="53"/>
      <c r="AN2975" s="48"/>
    </row>
    <row r="2976" spans="27:40" s="10" customFormat="1" x14ac:dyDescent="0.2">
      <c r="AA2976" s="48"/>
      <c r="AB2976" s="53"/>
      <c r="AN2976" s="48"/>
    </row>
    <row r="2977" spans="27:40" s="10" customFormat="1" x14ac:dyDescent="0.2">
      <c r="AA2977" s="48"/>
      <c r="AB2977" s="53"/>
      <c r="AN2977" s="48"/>
    </row>
    <row r="2978" spans="27:40" s="10" customFormat="1" x14ac:dyDescent="0.2">
      <c r="AA2978" s="48"/>
      <c r="AB2978" s="53"/>
      <c r="AN2978" s="48"/>
    </row>
    <row r="2979" spans="27:40" s="10" customFormat="1" x14ac:dyDescent="0.2">
      <c r="AA2979" s="48"/>
      <c r="AB2979" s="53"/>
      <c r="AN2979" s="48"/>
    </row>
    <row r="2980" spans="27:40" s="10" customFormat="1" x14ac:dyDescent="0.2">
      <c r="AA2980" s="48"/>
      <c r="AB2980" s="53"/>
      <c r="AN2980" s="48"/>
    </row>
    <row r="2981" spans="27:40" s="10" customFormat="1" x14ac:dyDescent="0.2">
      <c r="AA2981" s="48"/>
      <c r="AB2981" s="53"/>
      <c r="AN2981" s="48"/>
    </row>
    <row r="2982" spans="27:40" s="10" customFormat="1" x14ac:dyDescent="0.2">
      <c r="AA2982" s="48"/>
      <c r="AB2982" s="53"/>
      <c r="AN2982" s="48"/>
    </row>
    <row r="2983" spans="27:40" s="10" customFormat="1" x14ac:dyDescent="0.2">
      <c r="AA2983" s="48"/>
      <c r="AB2983" s="53"/>
      <c r="AN2983" s="48"/>
    </row>
    <row r="2984" spans="27:40" s="10" customFormat="1" x14ac:dyDescent="0.2">
      <c r="AA2984" s="48"/>
      <c r="AB2984" s="53"/>
      <c r="AN2984" s="48"/>
    </row>
    <row r="2985" spans="27:40" s="10" customFormat="1" x14ac:dyDescent="0.2">
      <c r="AA2985" s="48"/>
      <c r="AB2985" s="53"/>
      <c r="AN2985" s="48"/>
    </row>
    <row r="2986" spans="27:40" s="10" customFormat="1" x14ac:dyDescent="0.2">
      <c r="AA2986" s="48"/>
      <c r="AB2986" s="53"/>
      <c r="AN2986" s="48"/>
    </row>
    <row r="2987" spans="27:40" s="10" customFormat="1" x14ac:dyDescent="0.2">
      <c r="AA2987" s="48"/>
      <c r="AB2987" s="53"/>
      <c r="AN2987" s="48"/>
    </row>
    <row r="2988" spans="27:40" s="10" customFormat="1" x14ac:dyDescent="0.2">
      <c r="AA2988" s="48"/>
      <c r="AB2988" s="53"/>
      <c r="AN2988" s="48"/>
    </row>
    <row r="2989" spans="27:40" s="10" customFormat="1" x14ac:dyDescent="0.2">
      <c r="AA2989" s="48"/>
      <c r="AB2989" s="53"/>
      <c r="AN2989" s="48"/>
    </row>
    <row r="2990" spans="27:40" s="10" customFormat="1" x14ac:dyDescent="0.2">
      <c r="AA2990" s="48"/>
      <c r="AB2990" s="53"/>
      <c r="AN2990" s="48"/>
    </row>
    <row r="2991" spans="27:40" s="10" customFormat="1" x14ac:dyDescent="0.2">
      <c r="AA2991" s="48"/>
      <c r="AB2991" s="53"/>
      <c r="AN2991" s="48"/>
    </row>
    <row r="2992" spans="27:40" s="10" customFormat="1" x14ac:dyDescent="0.2">
      <c r="AA2992" s="48"/>
      <c r="AB2992" s="53"/>
      <c r="AN2992" s="48"/>
    </row>
    <row r="2993" spans="27:40" s="10" customFormat="1" x14ac:dyDescent="0.2">
      <c r="AA2993" s="48"/>
      <c r="AB2993" s="53"/>
      <c r="AN2993" s="48"/>
    </row>
    <row r="2994" spans="27:40" s="10" customFormat="1" x14ac:dyDescent="0.2">
      <c r="AA2994" s="48"/>
      <c r="AB2994" s="53"/>
      <c r="AN2994" s="48"/>
    </row>
    <row r="2995" spans="27:40" s="10" customFormat="1" x14ac:dyDescent="0.2">
      <c r="AA2995" s="48"/>
      <c r="AB2995" s="53"/>
      <c r="AN2995" s="48"/>
    </row>
    <row r="2996" spans="27:40" s="10" customFormat="1" x14ac:dyDescent="0.2">
      <c r="AA2996" s="48"/>
      <c r="AB2996" s="53"/>
      <c r="AN2996" s="48"/>
    </row>
    <row r="2997" spans="27:40" s="10" customFormat="1" x14ac:dyDescent="0.2">
      <c r="AA2997" s="48"/>
      <c r="AB2997" s="53"/>
      <c r="AN2997" s="48"/>
    </row>
    <row r="2998" spans="27:40" s="10" customFormat="1" x14ac:dyDescent="0.2">
      <c r="AA2998" s="48"/>
      <c r="AB2998" s="53"/>
      <c r="AN2998" s="48"/>
    </row>
    <row r="2999" spans="27:40" s="10" customFormat="1" x14ac:dyDescent="0.2">
      <c r="AA2999" s="48"/>
      <c r="AB2999" s="53"/>
      <c r="AN2999" s="48"/>
    </row>
    <row r="3000" spans="27:40" s="10" customFormat="1" x14ac:dyDescent="0.2">
      <c r="AA3000" s="48"/>
      <c r="AB3000" s="53"/>
      <c r="AN3000" s="48"/>
    </row>
    <row r="3001" spans="27:40" s="10" customFormat="1" x14ac:dyDescent="0.2">
      <c r="AA3001" s="48"/>
      <c r="AB3001" s="53"/>
      <c r="AN3001" s="48"/>
    </row>
    <row r="3002" spans="27:40" s="10" customFormat="1" x14ac:dyDescent="0.2">
      <c r="AA3002" s="48"/>
      <c r="AB3002" s="53"/>
      <c r="AN3002" s="48"/>
    </row>
    <row r="3003" spans="27:40" s="10" customFormat="1" x14ac:dyDescent="0.2">
      <c r="AA3003" s="48"/>
      <c r="AB3003" s="53"/>
      <c r="AN3003" s="48"/>
    </row>
    <row r="3004" spans="27:40" s="10" customFormat="1" x14ac:dyDescent="0.2">
      <c r="AA3004" s="48"/>
      <c r="AB3004" s="53"/>
      <c r="AN3004" s="48"/>
    </row>
    <row r="3005" spans="27:40" s="10" customFormat="1" x14ac:dyDescent="0.2">
      <c r="AA3005" s="48"/>
      <c r="AB3005" s="53"/>
      <c r="AN3005" s="48"/>
    </row>
    <row r="3006" spans="27:40" s="10" customFormat="1" x14ac:dyDescent="0.2">
      <c r="AA3006" s="48"/>
      <c r="AB3006" s="53"/>
      <c r="AN3006" s="48"/>
    </row>
    <row r="3007" spans="27:40" s="10" customFormat="1" x14ac:dyDescent="0.2">
      <c r="AA3007" s="48"/>
      <c r="AB3007" s="53"/>
      <c r="AN3007" s="48"/>
    </row>
    <row r="3008" spans="27:40" s="10" customFormat="1" x14ac:dyDescent="0.2">
      <c r="AA3008" s="48"/>
      <c r="AB3008" s="53"/>
      <c r="AN3008" s="48"/>
    </row>
    <row r="3009" spans="27:40" s="10" customFormat="1" x14ac:dyDescent="0.2">
      <c r="AA3009" s="48"/>
      <c r="AB3009" s="53"/>
      <c r="AN3009" s="48"/>
    </row>
    <row r="3010" spans="27:40" s="10" customFormat="1" x14ac:dyDescent="0.2">
      <c r="AA3010" s="48"/>
      <c r="AB3010" s="53"/>
      <c r="AN3010" s="48"/>
    </row>
    <row r="3011" spans="27:40" s="10" customFormat="1" x14ac:dyDescent="0.2">
      <c r="AA3011" s="48"/>
      <c r="AB3011" s="53"/>
      <c r="AN3011" s="48"/>
    </row>
    <row r="3012" spans="27:40" s="10" customFormat="1" x14ac:dyDescent="0.2">
      <c r="AA3012" s="48"/>
      <c r="AB3012" s="53"/>
      <c r="AN3012" s="48"/>
    </row>
    <row r="3013" spans="27:40" s="10" customFormat="1" x14ac:dyDescent="0.2">
      <c r="AA3013" s="48"/>
      <c r="AB3013" s="53"/>
      <c r="AN3013" s="48"/>
    </row>
    <row r="3014" spans="27:40" s="10" customFormat="1" x14ac:dyDescent="0.2">
      <c r="AA3014" s="48"/>
      <c r="AB3014" s="53"/>
      <c r="AN3014" s="48"/>
    </row>
    <row r="3015" spans="27:40" s="10" customFormat="1" x14ac:dyDescent="0.2">
      <c r="AA3015" s="48"/>
      <c r="AB3015" s="53"/>
      <c r="AN3015" s="48"/>
    </row>
    <row r="3016" spans="27:40" s="10" customFormat="1" x14ac:dyDescent="0.2">
      <c r="AA3016" s="48"/>
      <c r="AB3016" s="53"/>
      <c r="AN3016" s="48"/>
    </row>
    <row r="3017" spans="27:40" s="10" customFormat="1" x14ac:dyDescent="0.2">
      <c r="AA3017" s="48"/>
      <c r="AB3017" s="53"/>
      <c r="AN3017" s="48"/>
    </row>
    <row r="3018" spans="27:40" s="10" customFormat="1" x14ac:dyDescent="0.2">
      <c r="AA3018" s="48"/>
      <c r="AB3018" s="53"/>
      <c r="AN3018" s="48"/>
    </row>
    <row r="3019" spans="27:40" s="10" customFormat="1" x14ac:dyDescent="0.2">
      <c r="AA3019" s="48"/>
      <c r="AB3019" s="53"/>
      <c r="AN3019" s="48"/>
    </row>
    <row r="3020" spans="27:40" s="10" customFormat="1" x14ac:dyDescent="0.2">
      <c r="AA3020" s="48"/>
      <c r="AB3020" s="53"/>
      <c r="AN3020" s="48"/>
    </row>
    <row r="3021" spans="27:40" s="10" customFormat="1" x14ac:dyDescent="0.2">
      <c r="AA3021" s="48"/>
      <c r="AB3021" s="53"/>
      <c r="AN3021" s="48"/>
    </row>
    <row r="3022" spans="27:40" s="10" customFormat="1" x14ac:dyDescent="0.2">
      <c r="AA3022" s="48"/>
      <c r="AB3022" s="53"/>
      <c r="AN3022" s="48"/>
    </row>
    <row r="3023" spans="27:40" s="10" customFormat="1" x14ac:dyDescent="0.2">
      <c r="AA3023" s="48"/>
      <c r="AB3023" s="53"/>
      <c r="AN3023" s="48"/>
    </row>
    <row r="3024" spans="27:40" s="10" customFormat="1" x14ac:dyDescent="0.2">
      <c r="AA3024" s="48"/>
      <c r="AB3024" s="53"/>
      <c r="AN3024" s="48"/>
    </row>
    <row r="3025" spans="27:40" s="10" customFormat="1" x14ac:dyDescent="0.2">
      <c r="AA3025" s="48"/>
      <c r="AB3025" s="53"/>
      <c r="AN3025" s="48"/>
    </row>
    <row r="3026" spans="27:40" s="10" customFormat="1" x14ac:dyDescent="0.2">
      <c r="AA3026" s="48"/>
      <c r="AB3026" s="53"/>
      <c r="AN3026" s="48"/>
    </row>
    <row r="3027" spans="27:40" s="10" customFormat="1" x14ac:dyDescent="0.2">
      <c r="AA3027" s="48"/>
      <c r="AB3027" s="53"/>
      <c r="AN3027" s="48"/>
    </row>
    <row r="3028" spans="27:40" s="10" customFormat="1" x14ac:dyDescent="0.2">
      <c r="AA3028" s="48"/>
      <c r="AB3028" s="53"/>
      <c r="AN3028" s="48"/>
    </row>
    <row r="3029" spans="27:40" s="10" customFormat="1" x14ac:dyDescent="0.2">
      <c r="AA3029" s="48"/>
      <c r="AB3029" s="53"/>
      <c r="AN3029" s="48"/>
    </row>
    <row r="3030" spans="27:40" s="10" customFormat="1" x14ac:dyDescent="0.2">
      <c r="AA3030" s="48"/>
      <c r="AB3030" s="53"/>
      <c r="AN3030" s="48"/>
    </row>
    <row r="3031" spans="27:40" s="10" customFormat="1" x14ac:dyDescent="0.2">
      <c r="AA3031" s="48"/>
      <c r="AB3031" s="53"/>
      <c r="AN3031" s="48"/>
    </row>
    <row r="3032" spans="27:40" s="10" customFormat="1" x14ac:dyDescent="0.2">
      <c r="AA3032" s="48"/>
      <c r="AB3032" s="53"/>
      <c r="AN3032" s="48"/>
    </row>
    <row r="3033" spans="27:40" s="10" customFormat="1" x14ac:dyDescent="0.2">
      <c r="AA3033" s="48"/>
      <c r="AB3033" s="53"/>
      <c r="AN3033" s="48"/>
    </row>
    <row r="3034" spans="27:40" s="10" customFormat="1" x14ac:dyDescent="0.2">
      <c r="AA3034" s="48"/>
      <c r="AB3034" s="53"/>
      <c r="AN3034" s="48"/>
    </row>
    <row r="3035" spans="27:40" s="10" customFormat="1" x14ac:dyDescent="0.2">
      <c r="AA3035" s="48"/>
      <c r="AB3035" s="53"/>
      <c r="AN3035" s="48"/>
    </row>
    <row r="3036" spans="27:40" s="10" customFormat="1" x14ac:dyDescent="0.2">
      <c r="AA3036" s="48"/>
      <c r="AB3036" s="53"/>
      <c r="AN3036" s="48"/>
    </row>
    <row r="3037" spans="27:40" s="10" customFormat="1" x14ac:dyDescent="0.2">
      <c r="AA3037" s="48"/>
      <c r="AB3037" s="53"/>
      <c r="AN3037" s="48"/>
    </row>
    <row r="3038" spans="27:40" s="10" customFormat="1" x14ac:dyDescent="0.2">
      <c r="AA3038" s="48"/>
      <c r="AB3038" s="53"/>
      <c r="AN3038" s="48"/>
    </row>
    <row r="3039" spans="27:40" s="10" customFormat="1" x14ac:dyDescent="0.2">
      <c r="AA3039" s="48"/>
      <c r="AB3039" s="53"/>
      <c r="AN3039" s="48"/>
    </row>
    <row r="3040" spans="27:40" s="10" customFormat="1" x14ac:dyDescent="0.2">
      <c r="AA3040" s="48"/>
      <c r="AB3040" s="53"/>
      <c r="AN3040" s="48"/>
    </row>
    <row r="3041" spans="27:40" s="10" customFormat="1" x14ac:dyDescent="0.2">
      <c r="AA3041" s="48"/>
      <c r="AB3041" s="53"/>
      <c r="AN3041" s="48"/>
    </row>
    <row r="3042" spans="27:40" s="10" customFormat="1" x14ac:dyDescent="0.2">
      <c r="AA3042" s="48"/>
      <c r="AB3042" s="53"/>
      <c r="AN3042" s="48"/>
    </row>
    <row r="3043" spans="27:40" s="10" customFormat="1" x14ac:dyDescent="0.2">
      <c r="AA3043" s="48"/>
      <c r="AB3043" s="53"/>
      <c r="AN3043" s="48"/>
    </row>
    <row r="3044" spans="27:40" s="10" customFormat="1" x14ac:dyDescent="0.2">
      <c r="AA3044" s="48"/>
      <c r="AB3044" s="53"/>
      <c r="AN3044" s="48"/>
    </row>
    <row r="3045" spans="27:40" s="10" customFormat="1" x14ac:dyDescent="0.2">
      <c r="AA3045" s="48"/>
      <c r="AB3045" s="53"/>
      <c r="AN3045" s="48"/>
    </row>
    <row r="3046" spans="27:40" s="10" customFormat="1" x14ac:dyDescent="0.2">
      <c r="AA3046" s="48"/>
      <c r="AB3046" s="53"/>
      <c r="AN3046" s="48"/>
    </row>
    <row r="3047" spans="27:40" s="10" customFormat="1" x14ac:dyDescent="0.2">
      <c r="AA3047" s="48"/>
      <c r="AB3047" s="53"/>
      <c r="AN3047" s="48"/>
    </row>
    <row r="3048" spans="27:40" s="10" customFormat="1" x14ac:dyDescent="0.2">
      <c r="AA3048" s="48"/>
      <c r="AB3048" s="53"/>
      <c r="AN3048" s="48"/>
    </row>
    <row r="3049" spans="27:40" s="10" customFormat="1" x14ac:dyDescent="0.2">
      <c r="AA3049" s="48"/>
      <c r="AB3049" s="53"/>
      <c r="AN3049" s="48"/>
    </row>
    <row r="3050" spans="27:40" s="10" customFormat="1" x14ac:dyDescent="0.2">
      <c r="AA3050" s="48"/>
      <c r="AB3050" s="53"/>
      <c r="AN3050" s="48"/>
    </row>
    <row r="3051" spans="27:40" s="10" customFormat="1" x14ac:dyDescent="0.2">
      <c r="AA3051" s="48"/>
      <c r="AB3051" s="53"/>
      <c r="AN3051" s="48"/>
    </row>
    <row r="3052" spans="27:40" s="10" customFormat="1" x14ac:dyDescent="0.2">
      <c r="AA3052" s="48"/>
      <c r="AB3052" s="53"/>
      <c r="AN3052" s="48"/>
    </row>
    <row r="3053" spans="27:40" s="10" customFormat="1" x14ac:dyDescent="0.2">
      <c r="AA3053" s="48"/>
      <c r="AB3053" s="53"/>
      <c r="AN3053" s="48"/>
    </row>
    <row r="3054" spans="27:40" s="10" customFormat="1" x14ac:dyDescent="0.2">
      <c r="AA3054" s="48"/>
      <c r="AB3054" s="53"/>
      <c r="AN3054" s="48"/>
    </row>
    <row r="3055" spans="27:40" s="10" customFormat="1" x14ac:dyDescent="0.2">
      <c r="AA3055" s="48"/>
      <c r="AB3055" s="53"/>
      <c r="AN3055" s="48"/>
    </row>
    <row r="3056" spans="27:40" s="10" customFormat="1" x14ac:dyDescent="0.2">
      <c r="AA3056" s="48"/>
      <c r="AB3056" s="53"/>
      <c r="AN3056" s="48"/>
    </row>
    <row r="3057" spans="27:40" s="10" customFormat="1" x14ac:dyDescent="0.2">
      <c r="AA3057" s="48"/>
      <c r="AB3057" s="53"/>
      <c r="AN3057" s="48"/>
    </row>
    <row r="3058" spans="27:40" s="10" customFormat="1" x14ac:dyDescent="0.2">
      <c r="AA3058" s="48"/>
      <c r="AB3058" s="53"/>
      <c r="AN3058" s="48"/>
    </row>
    <row r="3059" spans="27:40" s="10" customFormat="1" x14ac:dyDescent="0.2">
      <c r="AA3059" s="48"/>
      <c r="AB3059" s="53"/>
      <c r="AN3059" s="48"/>
    </row>
    <row r="3060" spans="27:40" s="10" customFormat="1" x14ac:dyDescent="0.2">
      <c r="AA3060" s="48"/>
      <c r="AB3060" s="53"/>
      <c r="AN3060" s="48"/>
    </row>
    <row r="3061" spans="27:40" s="10" customFormat="1" x14ac:dyDescent="0.2">
      <c r="AA3061" s="48"/>
      <c r="AB3061" s="53"/>
      <c r="AN3061" s="48"/>
    </row>
    <row r="3062" spans="27:40" s="10" customFormat="1" x14ac:dyDescent="0.2">
      <c r="AA3062" s="48"/>
      <c r="AB3062" s="53"/>
      <c r="AN3062" s="48"/>
    </row>
    <row r="3063" spans="27:40" s="10" customFormat="1" x14ac:dyDescent="0.2">
      <c r="AA3063" s="48"/>
      <c r="AB3063" s="53"/>
      <c r="AN3063" s="48"/>
    </row>
    <row r="3064" spans="27:40" s="10" customFormat="1" x14ac:dyDescent="0.2">
      <c r="AA3064" s="48"/>
      <c r="AB3064" s="53"/>
      <c r="AN3064" s="48"/>
    </row>
    <row r="3065" spans="27:40" s="10" customFormat="1" x14ac:dyDescent="0.2">
      <c r="AA3065" s="48"/>
      <c r="AB3065" s="53"/>
      <c r="AN3065" s="48"/>
    </row>
    <row r="3066" spans="27:40" s="10" customFormat="1" x14ac:dyDescent="0.2">
      <c r="AA3066" s="48"/>
      <c r="AB3066" s="53"/>
      <c r="AN3066" s="48"/>
    </row>
    <row r="3067" spans="27:40" s="10" customFormat="1" x14ac:dyDescent="0.2">
      <c r="AA3067" s="48"/>
      <c r="AB3067" s="53"/>
      <c r="AN3067" s="48"/>
    </row>
    <row r="3068" spans="27:40" s="10" customFormat="1" x14ac:dyDescent="0.2">
      <c r="AA3068" s="48"/>
      <c r="AB3068" s="53"/>
      <c r="AN3068" s="48"/>
    </row>
    <row r="3069" spans="27:40" s="10" customFormat="1" x14ac:dyDescent="0.2">
      <c r="AA3069" s="48"/>
      <c r="AB3069" s="53"/>
      <c r="AN3069" s="48"/>
    </row>
    <row r="3070" spans="27:40" s="10" customFormat="1" x14ac:dyDescent="0.2">
      <c r="AA3070" s="48"/>
      <c r="AB3070" s="53"/>
      <c r="AN3070" s="48"/>
    </row>
    <row r="3071" spans="27:40" s="10" customFormat="1" x14ac:dyDescent="0.2">
      <c r="AA3071" s="48"/>
      <c r="AB3071" s="53"/>
      <c r="AN3071" s="48"/>
    </row>
    <row r="3072" spans="27:40" s="10" customFormat="1" x14ac:dyDescent="0.2">
      <c r="AA3072" s="48"/>
      <c r="AB3072" s="53"/>
      <c r="AN3072" s="48"/>
    </row>
    <row r="3073" spans="27:40" s="10" customFormat="1" x14ac:dyDescent="0.2">
      <c r="AA3073" s="48"/>
      <c r="AB3073" s="53"/>
      <c r="AN3073" s="48"/>
    </row>
    <row r="3074" spans="27:40" s="10" customFormat="1" x14ac:dyDescent="0.2">
      <c r="AA3074" s="48"/>
      <c r="AB3074" s="53"/>
      <c r="AN3074" s="48"/>
    </row>
    <row r="3075" spans="27:40" s="10" customFormat="1" x14ac:dyDescent="0.2">
      <c r="AA3075" s="48"/>
      <c r="AB3075" s="53"/>
      <c r="AN3075" s="48"/>
    </row>
    <row r="3076" spans="27:40" s="10" customFormat="1" x14ac:dyDescent="0.2">
      <c r="AA3076" s="48"/>
      <c r="AB3076" s="53"/>
      <c r="AN3076" s="48"/>
    </row>
    <row r="3077" spans="27:40" s="10" customFormat="1" x14ac:dyDescent="0.2">
      <c r="AA3077" s="48"/>
      <c r="AB3077" s="53"/>
      <c r="AN3077" s="48"/>
    </row>
    <row r="3078" spans="27:40" s="10" customFormat="1" x14ac:dyDescent="0.2">
      <c r="AA3078" s="48"/>
      <c r="AB3078" s="53"/>
      <c r="AN3078" s="48"/>
    </row>
    <row r="3079" spans="27:40" s="10" customFormat="1" x14ac:dyDescent="0.2">
      <c r="AA3079" s="48"/>
      <c r="AB3079" s="53"/>
      <c r="AN3079" s="48"/>
    </row>
    <row r="3080" spans="27:40" s="10" customFormat="1" x14ac:dyDescent="0.2">
      <c r="AA3080" s="48"/>
      <c r="AB3080" s="53"/>
      <c r="AN3080" s="48"/>
    </row>
    <row r="3081" spans="27:40" s="10" customFormat="1" x14ac:dyDescent="0.2">
      <c r="AA3081" s="48"/>
      <c r="AB3081" s="53"/>
      <c r="AN3081" s="48"/>
    </row>
    <row r="3082" spans="27:40" s="10" customFormat="1" x14ac:dyDescent="0.2">
      <c r="AA3082" s="48"/>
      <c r="AB3082" s="53"/>
      <c r="AN3082" s="48"/>
    </row>
    <row r="3083" spans="27:40" s="10" customFormat="1" x14ac:dyDescent="0.2">
      <c r="AA3083" s="48"/>
      <c r="AB3083" s="53"/>
      <c r="AN3083" s="48"/>
    </row>
    <row r="3084" spans="27:40" s="10" customFormat="1" x14ac:dyDescent="0.2">
      <c r="AA3084" s="48"/>
      <c r="AB3084" s="53"/>
      <c r="AN3084" s="48"/>
    </row>
    <row r="3085" spans="27:40" s="10" customFormat="1" x14ac:dyDescent="0.2">
      <c r="AA3085" s="48"/>
      <c r="AB3085" s="53"/>
      <c r="AN3085" s="48"/>
    </row>
    <row r="3086" spans="27:40" s="10" customFormat="1" x14ac:dyDescent="0.2">
      <c r="AA3086" s="48"/>
      <c r="AB3086" s="53"/>
      <c r="AN3086" s="48"/>
    </row>
    <row r="3087" spans="27:40" s="10" customFormat="1" x14ac:dyDescent="0.2">
      <c r="AA3087" s="48"/>
      <c r="AB3087" s="53"/>
      <c r="AN3087" s="48"/>
    </row>
    <row r="3088" spans="27:40" s="10" customFormat="1" x14ac:dyDescent="0.2">
      <c r="AA3088" s="48"/>
      <c r="AB3088" s="53"/>
      <c r="AN3088" s="48"/>
    </row>
    <row r="3089" spans="27:40" s="10" customFormat="1" x14ac:dyDescent="0.2">
      <c r="AA3089" s="48"/>
      <c r="AB3089" s="53"/>
      <c r="AN3089" s="48"/>
    </row>
    <row r="3090" spans="27:40" s="10" customFormat="1" x14ac:dyDescent="0.2">
      <c r="AA3090" s="48"/>
      <c r="AB3090" s="53"/>
      <c r="AN3090" s="48"/>
    </row>
    <row r="3091" spans="27:40" s="10" customFormat="1" x14ac:dyDescent="0.2">
      <c r="AA3091" s="48"/>
      <c r="AB3091" s="53"/>
      <c r="AN3091" s="48"/>
    </row>
    <row r="3092" spans="27:40" s="10" customFormat="1" x14ac:dyDescent="0.2">
      <c r="AA3092" s="48"/>
      <c r="AB3092" s="53"/>
      <c r="AN3092" s="48"/>
    </row>
    <row r="3093" spans="27:40" s="10" customFormat="1" x14ac:dyDescent="0.2">
      <c r="AA3093" s="48"/>
      <c r="AB3093" s="53"/>
      <c r="AN3093" s="48"/>
    </row>
    <row r="3094" spans="27:40" s="10" customFormat="1" x14ac:dyDescent="0.2">
      <c r="AA3094" s="48"/>
      <c r="AB3094" s="53"/>
      <c r="AN3094" s="48"/>
    </row>
    <row r="3095" spans="27:40" s="10" customFormat="1" x14ac:dyDescent="0.2">
      <c r="AA3095" s="48"/>
      <c r="AB3095" s="53"/>
      <c r="AN3095" s="48"/>
    </row>
    <row r="3096" spans="27:40" s="10" customFormat="1" x14ac:dyDescent="0.2">
      <c r="AA3096" s="48"/>
      <c r="AB3096" s="53"/>
      <c r="AN3096" s="48"/>
    </row>
    <row r="3097" spans="27:40" s="10" customFormat="1" x14ac:dyDescent="0.2">
      <c r="AA3097" s="48"/>
      <c r="AB3097" s="53"/>
      <c r="AN3097" s="48"/>
    </row>
    <row r="3098" spans="27:40" s="10" customFormat="1" x14ac:dyDescent="0.2">
      <c r="AA3098" s="48"/>
      <c r="AB3098" s="53"/>
      <c r="AN3098" s="48"/>
    </row>
    <row r="3099" spans="27:40" s="10" customFormat="1" x14ac:dyDescent="0.2">
      <c r="AA3099" s="48"/>
      <c r="AB3099" s="53"/>
      <c r="AN3099" s="48"/>
    </row>
    <row r="3100" spans="27:40" s="10" customFormat="1" x14ac:dyDescent="0.2">
      <c r="AA3100" s="48"/>
      <c r="AB3100" s="53"/>
      <c r="AN3100" s="48"/>
    </row>
    <row r="3101" spans="27:40" s="10" customFormat="1" x14ac:dyDescent="0.2">
      <c r="AA3101" s="48"/>
      <c r="AB3101" s="53"/>
      <c r="AN3101" s="48"/>
    </row>
    <row r="3102" spans="27:40" s="10" customFormat="1" x14ac:dyDescent="0.2">
      <c r="AA3102" s="48"/>
      <c r="AB3102" s="53"/>
      <c r="AN3102" s="48"/>
    </row>
    <row r="3103" spans="27:40" s="10" customFormat="1" x14ac:dyDescent="0.2">
      <c r="AA3103" s="48"/>
      <c r="AB3103" s="53"/>
      <c r="AN3103" s="48"/>
    </row>
    <row r="3104" spans="27:40" s="10" customFormat="1" x14ac:dyDescent="0.2">
      <c r="AA3104" s="48"/>
      <c r="AB3104" s="53"/>
      <c r="AN3104" s="48"/>
    </row>
    <row r="3105" spans="27:40" s="10" customFormat="1" x14ac:dyDescent="0.2">
      <c r="AA3105" s="48"/>
      <c r="AB3105" s="53"/>
      <c r="AN3105" s="48"/>
    </row>
    <row r="3106" spans="27:40" s="10" customFormat="1" x14ac:dyDescent="0.2">
      <c r="AA3106" s="48"/>
      <c r="AB3106" s="53"/>
      <c r="AN3106" s="48"/>
    </row>
    <row r="3107" spans="27:40" s="10" customFormat="1" x14ac:dyDescent="0.2">
      <c r="AA3107" s="48"/>
      <c r="AB3107" s="53"/>
      <c r="AN3107" s="48"/>
    </row>
    <row r="3108" spans="27:40" s="10" customFormat="1" x14ac:dyDescent="0.2">
      <c r="AA3108" s="48"/>
      <c r="AB3108" s="53"/>
      <c r="AN3108" s="48"/>
    </row>
    <row r="3109" spans="27:40" s="10" customFormat="1" x14ac:dyDescent="0.2">
      <c r="AA3109" s="48"/>
      <c r="AB3109" s="53"/>
      <c r="AN3109" s="48"/>
    </row>
    <row r="3110" spans="27:40" s="10" customFormat="1" x14ac:dyDescent="0.2">
      <c r="AA3110" s="48"/>
      <c r="AB3110" s="53"/>
      <c r="AN3110" s="48"/>
    </row>
    <row r="3111" spans="27:40" s="10" customFormat="1" x14ac:dyDescent="0.2">
      <c r="AA3111" s="48"/>
      <c r="AB3111" s="53"/>
      <c r="AN3111" s="48"/>
    </row>
    <row r="3112" spans="27:40" s="10" customFormat="1" x14ac:dyDescent="0.2">
      <c r="AA3112" s="48"/>
      <c r="AB3112" s="53"/>
      <c r="AN3112" s="48"/>
    </row>
    <row r="3113" spans="27:40" s="10" customFormat="1" x14ac:dyDescent="0.2">
      <c r="AA3113" s="48"/>
      <c r="AB3113" s="53"/>
      <c r="AN3113" s="48"/>
    </row>
    <row r="3114" spans="27:40" s="10" customFormat="1" x14ac:dyDescent="0.2">
      <c r="AA3114" s="48"/>
      <c r="AB3114" s="53"/>
      <c r="AN3114" s="48"/>
    </row>
    <row r="3115" spans="27:40" s="10" customFormat="1" x14ac:dyDescent="0.2">
      <c r="AA3115" s="48"/>
      <c r="AB3115" s="53"/>
      <c r="AN3115" s="48"/>
    </row>
    <row r="3116" spans="27:40" s="10" customFormat="1" x14ac:dyDescent="0.2">
      <c r="AA3116" s="48"/>
      <c r="AB3116" s="53"/>
      <c r="AN3116" s="48"/>
    </row>
    <row r="3117" spans="27:40" s="10" customFormat="1" x14ac:dyDescent="0.2">
      <c r="AA3117" s="48"/>
      <c r="AB3117" s="53"/>
      <c r="AN3117" s="48"/>
    </row>
    <row r="3118" spans="27:40" s="10" customFormat="1" x14ac:dyDescent="0.2">
      <c r="AA3118" s="48"/>
      <c r="AB3118" s="53"/>
      <c r="AN3118" s="48"/>
    </row>
    <row r="3119" spans="27:40" s="10" customFormat="1" x14ac:dyDescent="0.2">
      <c r="AA3119" s="48"/>
      <c r="AB3119" s="53"/>
      <c r="AN3119" s="48"/>
    </row>
    <row r="3120" spans="27:40" s="10" customFormat="1" x14ac:dyDescent="0.2">
      <c r="AA3120" s="48"/>
      <c r="AB3120" s="53"/>
      <c r="AN3120" s="48"/>
    </row>
    <row r="3121" spans="27:40" s="10" customFormat="1" x14ac:dyDescent="0.2">
      <c r="AA3121" s="48"/>
      <c r="AB3121" s="53"/>
      <c r="AN3121" s="48"/>
    </row>
    <row r="3122" spans="27:40" s="10" customFormat="1" x14ac:dyDescent="0.2">
      <c r="AA3122" s="48"/>
      <c r="AB3122" s="53"/>
      <c r="AN3122" s="48"/>
    </row>
    <row r="3123" spans="27:40" s="10" customFormat="1" x14ac:dyDescent="0.2">
      <c r="AA3123" s="48"/>
      <c r="AB3123" s="53"/>
      <c r="AN3123" s="48"/>
    </row>
    <row r="3124" spans="27:40" s="10" customFormat="1" x14ac:dyDescent="0.2">
      <c r="AA3124" s="48"/>
      <c r="AB3124" s="53"/>
      <c r="AN3124" s="48"/>
    </row>
    <row r="3125" spans="27:40" s="10" customFormat="1" x14ac:dyDescent="0.2">
      <c r="AA3125" s="48"/>
      <c r="AB3125" s="53"/>
      <c r="AN3125" s="48"/>
    </row>
    <row r="3126" spans="27:40" s="10" customFormat="1" x14ac:dyDescent="0.2">
      <c r="AA3126" s="48"/>
      <c r="AB3126" s="53"/>
      <c r="AN3126" s="48"/>
    </row>
    <row r="3127" spans="27:40" s="10" customFormat="1" x14ac:dyDescent="0.2">
      <c r="AA3127" s="48"/>
      <c r="AB3127" s="53"/>
      <c r="AN3127" s="48"/>
    </row>
    <row r="3128" spans="27:40" s="10" customFormat="1" x14ac:dyDescent="0.2">
      <c r="AA3128" s="48"/>
      <c r="AB3128" s="53"/>
      <c r="AN3128" s="48"/>
    </row>
    <row r="3129" spans="27:40" s="10" customFormat="1" x14ac:dyDescent="0.2">
      <c r="AA3129" s="48"/>
      <c r="AB3129" s="53"/>
      <c r="AN3129" s="48"/>
    </row>
    <row r="3130" spans="27:40" s="10" customFormat="1" x14ac:dyDescent="0.2">
      <c r="AA3130" s="48"/>
      <c r="AB3130" s="53"/>
      <c r="AN3130" s="48"/>
    </row>
    <row r="3131" spans="27:40" s="10" customFormat="1" x14ac:dyDescent="0.2">
      <c r="AA3131" s="48"/>
      <c r="AB3131" s="53"/>
      <c r="AN3131" s="48"/>
    </row>
    <row r="3132" spans="27:40" s="10" customFormat="1" x14ac:dyDescent="0.2">
      <c r="AA3132" s="48"/>
      <c r="AB3132" s="53"/>
      <c r="AN3132" s="48"/>
    </row>
    <row r="3133" spans="27:40" s="10" customFormat="1" x14ac:dyDescent="0.2">
      <c r="AA3133" s="48"/>
      <c r="AB3133" s="53"/>
      <c r="AN3133" s="48"/>
    </row>
    <row r="3134" spans="27:40" s="10" customFormat="1" x14ac:dyDescent="0.2">
      <c r="AA3134" s="48"/>
      <c r="AB3134" s="53"/>
      <c r="AN3134" s="48"/>
    </row>
    <row r="3135" spans="27:40" s="10" customFormat="1" x14ac:dyDescent="0.2">
      <c r="AA3135" s="48"/>
      <c r="AB3135" s="53"/>
      <c r="AN3135" s="48"/>
    </row>
    <row r="3136" spans="27:40" s="10" customFormat="1" x14ac:dyDescent="0.2">
      <c r="AA3136" s="48"/>
      <c r="AB3136" s="53"/>
      <c r="AN3136" s="48"/>
    </row>
    <row r="3137" spans="27:40" s="10" customFormat="1" x14ac:dyDescent="0.2">
      <c r="AA3137" s="48"/>
      <c r="AB3137" s="53"/>
      <c r="AN3137" s="48"/>
    </row>
    <row r="3138" spans="27:40" s="10" customFormat="1" x14ac:dyDescent="0.2">
      <c r="AA3138" s="48"/>
      <c r="AB3138" s="53"/>
      <c r="AN3138" s="48"/>
    </row>
    <row r="3139" spans="27:40" s="10" customFormat="1" x14ac:dyDescent="0.2">
      <c r="AA3139" s="48"/>
      <c r="AB3139" s="53"/>
      <c r="AN3139" s="48"/>
    </row>
    <row r="3140" spans="27:40" s="10" customFormat="1" x14ac:dyDescent="0.2">
      <c r="AA3140" s="48"/>
      <c r="AB3140" s="53"/>
      <c r="AN3140" s="48"/>
    </row>
    <row r="3141" spans="27:40" s="10" customFormat="1" x14ac:dyDescent="0.2">
      <c r="AA3141" s="48"/>
      <c r="AB3141" s="53"/>
      <c r="AN3141" s="48"/>
    </row>
    <row r="3142" spans="27:40" s="10" customFormat="1" x14ac:dyDescent="0.2">
      <c r="AA3142" s="48"/>
      <c r="AB3142" s="53"/>
      <c r="AN3142" s="48"/>
    </row>
    <row r="3143" spans="27:40" s="10" customFormat="1" x14ac:dyDescent="0.2">
      <c r="AA3143" s="48"/>
      <c r="AB3143" s="53"/>
      <c r="AN3143" s="48"/>
    </row>
    <row r="3144" spans="27:40" s="10" customFormat="1" x14ac:dyDescent="0.2">
      <c r="AA3144" s="48"/>
      <c r="AB3144" s="53"/>
      <c r="AN3144" s="48"/>
    </row>
    <row r="3145" spans="27:40" s="10" customFormat="1" x14ac:dyDescent="0.2">
      <c r="AA3145" s="48"/>
      <c r="AB3145" s="53"/>
      <c r="AN3145" s="48"/>
    </row>
    <row r="3146" spans="27:40" s="10" customFormat="1" x14ac:dyDescent="0.2">
      <c r="AA3146" s="48"/>
      <c r="AB3146" s="53"/>
      <c r="AN3146" s="48"/>
    </row>
    <row r="3147" spans="27:40" s="10" customFormat="1" x14ac:dyDescent="0.2">
      <c r="AA3147" s="48"/>
      <c r="AB3147" s="53"/>
      <c r="AN3147" s="48"/>
    </row>
    <row r="3148" spans="27:40" s="10" customFormat="1" x14ac:dyDescent="0.2">
      <c r="AA3148" s="48"/>
      <c r="AB3148" s="53"/>
      <c r="AN3148" s="48"/>
    </row>
    <row r="3149" spans="27:40" s="10" customFormat="1" x14ac:dyDescent="0.2">
      <c r="AA3149" s="48"/>
      <c r="AB3149" s="53"/>
      <c r="AN3149" s="48"/>
    </row>
    <row r="3150" spans="27:40" s="10" customFormat="1" x14ac:dyDescent="0.2">
      <c r="AA3150" s="48"/>
      <c r="AB3150" s="53"/>
      <c r="AN3150" s="48"/>
    </row>
    <row r="3151" spans="27:40" s="10" customFormat="1" x14ac:dyDescent="0.2">
      <c r="AA3151" s="48"/>
      <c r="AB3151" s="53"/>
      <c r="AN3151" s="48"/>
    </row>
    <row r="3152" spans="27:40" s="10" customFormat="1" x14ac:dyDescent="0.2">
      <c r="AA3152" s="48"/>
      <c r="AB3152" s="53"/>
      <c r="AN3152" s="48"/>
    </row>
    <row r="3153" spans="27:40" s="10" customFormat="1" x14ac:dyDescent="0.2">
      <c r="AA3153" s="48"/>
      <c r="AB3153" s="53"/>
      <c r="AN3153" s="48"/>
    </row>
    <row r="3154" spans="27:40" s="10" customFormat="1" x14ac:dyDescent="0.2">
      <c r="AA3154" s="48"/>
      <c r="AB3154" s="53"/>
      <c r="AN3154" s="48"/>
    </row>
    <row r="3155" spans="27:40" s="10" customFormat="1" x14ac:dyDescent="0.2">
      <c r="AA3155" s="48"/>
      <c r="AB3155" s="53"/>
      <c r="AN3155" s="48"/>
    </row>
    <row r="3156" spans="27:40" s="10" customFormat="1" x14ac:dyDescent="0.2">
      <c r="AA3156" s="48"/>
      <c r="AB3156" s="53"/>
      <c r="AN3156" s="48"/>
    </row>
    <row r="3157" spans="27:40" s="10" customFormat="1" x14ac:dyDescent="0.2">
      <c r="AA3157" s="48"/>
      <c r="AB3157" s="53"/>
      <c r="AN3157" s="48"/>
    </row>
    <row r="3158" spans="27:40" s="10" customFormat="1" x14ac:dyDescent="0.2">
      <c r="AA3158" s="48"/>
      <c r="AB3158" s="53"/>
      <c r="AN3158" s="48"/>
    </row>
    <row r="3159" spans="27:40" s="10" customFormat="1" x14ac:dyDescent="0.2">
      <c r="AA3159" s="48"/>
      <c r="AB3159" s="53"/>
      <c r="AN3159" s="48"/>
    </row>
    <row r="3160" spans="27:40" s="10" customFormat="1" x14ac:dyDescent="0.2">
      <c r="AA3160" s="48"/>
      <c r="AB3160" s="53"/>
      <c r="AN3160" s="48"/>
    </row>
    <row r="3161" spans="27:40" s="10" customFormat="1" x14ac:dyDescent="0.2">
      <c r="AA3161" s="48"/>
      <c r="AB3161" s="53"/>
      <c r="AN3161" s="48"/>
    </row>
    <row r="3162" spans="27:40" s="10" customFormat="1" x14ac:dyDescent="0.2">
      <c r="AA3162" s="48"/>
      <c r="AB3162" s="53"/>
      <c r="AN3162" s="48"/>
    </row>
    <row r="3163" spans="27:40" s="10" customFormat="1" x14ac:dyDescent="0.2">
      <c r="AA3163" s="48"/>
      <c r="AB3163" s="53"/>
      <c r="AN3163" s="48"/>
    </row>
    <row r="3164" spans="27:40" s="10" customFormat="1" x14ac:dyDescent="0.2">
      <c r="AA3164" s="48"/>
      <c r="AB3164" s="53"/>
      <c r="AN3164" s="48"/>
    </row>
    <row r="3165" spans="27:40" s="10" customFormat="1" x14ac:dyDescent="0.2">
      <c r="AA3165" s="48"/>
      <c r="AB3165" s="53"/>
      <c r="AN3165" s="48"/>
    </row>
    <row r="3166" spans="27:40" s="10" customFormat="1" x14ac:dyDescent="0.2">
      <c r="AA3166" s="48"/>
      <c r="AB3166" s="53"/>
      <c r="AN3166" s="48"/>
    </row>
    <row r="3167" spans="27:40" s="10" customFormat="1" x14ac:dyDescent="0.2">
      <c r="AA3167" s="48"/>
      <c r="AB3167" s="53"/>
      <c r="AN3167" s="48"/>
    </row>
    <row r="3168" spans="27:40" s="10" customFormat="1" x14ac:dyDescent="0.2">
      <c r="AA3168" s="48"/>
      <c r="AB3168" s="53"/>
      <c r="AN3168" s="48"/>
    </row>
    <row r="3169" spans="27:40" s="10" customFormat="1" x14ac:dyDescent="0.2">
      <c r="AA3169" s="48"/>
      <c r="AB3169" s="53"/>
      <c r="AN3169" s="48"/>
    </row>
    <row r="3170" spans="27:40" s="10" customFormat="1" x14ac:dyDescent="0.2">
      <c r="AA3170" s="48"/>
      <c r="AB3170" s="53"/>
      <c r="AN3170" s="48"/>
    </row>
    <row r="3171" spans="27:40" s="10" customFormat="1" x14ac:dyDescent="0.2">
      <c r="AA3171" s="48"/>
      <c r="AB3171" s="53"/>
      <c r="AN3171" s="48"/>
    </row>
    <row r="3172" spans="27:40" s="10" customFormat="1" x14ac:dyDescent="0.2">
      <c r="AA3172" s="48"/>
      <c r="AB3172" s="53"/>
      <c r="AN3172" s="48"/>
    </row>
    <row r="3173" spans="27:40" s="10" customFormat="1" x14ac:dyDescent="0.2">
      <c r="AA3173" s="48"/>
      <c r="AB3173" s="53"/>
      <c r="AN3173" s="48"/>
    </row>
    <row r="3174" spans="27:40" s="10" customFormat="1" x14ac:dyDescent="0.2">
      <c r="AA3174" s="48"/>
      <c r="AB3174" s="53"/>
      <c r="AN3174" s="48"/>
    </row>
    <row r="3175" spans="27:40" s="10" customFormat="1" x14ac:dyDescent="0.2">
      <c r="AA3175" s="48"/>
      <c r="AB3175" s="53"/>
      <c r="AN3175" s="48"/>
    </row>
    <row r="3176" spans="27:40" s="10" customFormat="1" x14ac:dyDescent="0.2">
      <c r="AA3176" s="48"/>
      <c r="AB3176" s="53"/>
      <c r="AN3176" s="48"/>
    </row>
    <row r="3177" spans="27:40" s="10" customFormat="1" x14ac:dyDescent="0.2">
      <c r="AA3177" s="48"/>
      <c r="AB3177" s="53"/>
      <c r="AN3177" s="48"/>
    </row>
    <row r="3178" spans="27:40" s="10" customFormat="1" x14ac:dyDescent="0.2">
      <c r="AA3178" s="48"/>
      <c r="AB3178" s="53"/>
      <c r="AN3178" s="48"/>
    </row>
    <row r="3179" spans="27:40" s="10" customFormat="1" x14ac:dyDescent="0.2">
      <c r="AA3179" s="48"/>
      <c r="AB3179" s="53"/>
      <c r="AN3179" s="48"/>
    </row>
    <row r="3180" spans="27:40" s="10" customFormat="1" x14ac:dyDescent="0.2">
      <c r="AA3180" s="48"/>
      <c r="AB3180" s="53"/>
      <c r="AN3180" s="48"/>
    </row>
    <row r="3181" spans="27:40" s="10" customFormat="1" x14ac:dyDescent="0.2">
      <c r="AA3181" s="48"/>
      <c r="AB3181" s="53"/>
      <c r="AN3181" s="48"/>
    </row>
    <row r="3182" spans="27:40" s="10" customFormat="1" x14ac:dyDescent="0.2">
      <c r="AA3182" s="48"/>
      <c r="AB3182" s="53"/>
      <c r="AN3182" s="48"/>
    </row>
    <row r="3183" spans="27:40" s="10" customFormat="1" x14ac:dyDescent="0.2">
      <c r="AA3183" s="48"/>
      <c r="AB3183" s="53"/>
      <c r="AN3183" s="48"/>
    </row>
    <row r="3184" spans="27:40" s="10" customFormat="1" x14ac:dyDescent="0.2">
      <c r="AA3184" s="48"/>
      <c r="AB3184" s="53"/>
      <c r="AN3184" s="48"/>
    </row>
    <row r="3185" spans="27:40" s="10" customFormat="1" x14ac:dyDescent="0.2">
      <c r="AA3185" s="48"/>
      <c r="AB3185" s="53"/>
      <c r="AN3185" s="48"/>
    </row>
    <row r="3186" spans="27:40" s="10" customFormat="1" x14ac:dyDescent="0.2">
      <c r="AA3186" s="48"/>
      <c r="AB3186" s="53"/>
      <c r="AN3186" s="48"/>
    </row>
    <row r="3187" spans="27:40" s="10" customFormat="1" x14ac:dyDescent="0.2">
      <c r="AA3187" s="48"/>
      <c r="AB3187" s="53"/>
      <c r="AN3187" s="48"/>
    </row>
    <row r="3188" spans="27:40" s="10" customFormat="1" x14ac:dyDescent="0.2">
      <c r="AA3188" s="48"/>
      <c r="AB3188" s="53"/>
      <c r="AN3188" s="48"/>
    </row>
    <row r="3189" spans="27:40" s="10" customFormat="1" x14ac:dyDescent="0.2">
      <c r="AA3189" s="48"/>
      <c r="AB3189" s="53"/>
      <c r="AN3189" s="48"/>
    </row>
    <row r="3190" spans="27:40" s="10" customFormat="1" x14ac:dyDescent="0.2">
      <c r="AA3190" s="48"/>
      <c r="AB3190" s="53"/>
      <c r="AN3190" s="48"/>
    </row>
    <row r="3191" spans="27:40" s="10" customFormat="1" x14ac:dyDescent="0.2">
      <c r="AA3191" s="48"/>
      <c r="AB3191" s="53"/>
      <c r="AN3191" s="48"/>
    </row>
    <row r="3192" spans="27:40" s="10" customFormat="1" x14ac:dyDescent="0.2">
      <c r="AA3192" s="48"/>
      <c r="AB3192" s="53"/>
      <c r="AN3192" s="48"/>
    </row>
    <row r="3193" spans="27:40" s="10" customFormat="1" x14ac:dyDescent="0.2">
      <c r="AA3193" s="48"/>
      <c r="AB3193" s="53"/>
      <c r="AN3193" s="48"/>
    </row>
    <row r="3194" spans="27:40" s="10" customFormat="1" x14ac:dyDescent="0.2">
      <c r="AA3194" s="48"/>
      <c r="AB3194" s="53"/>
      <c r="AN3194" s="48"/>
    </row>
    <row r="3195" spans="27:40" s="10" customFormat="1" x14ac:dyDescent="0.2">
      <c r="AA3195" s="48"/>
      <c r="AB3195" s="53"/>
      <c r="AN3195" s="48"/>
    </row>
    <row r="3196" spans="27:40" s="10" customFormat="1" x14ac:dyDescent="0.2">
      <c r="AA3196" s="48"/>
      <c r="AB3196" s="53"/>
      <c r="AN3196" s="48"/>
    </row>
    <row r="3197" spans="27:40" s="10" customFormat="1" x14ac:dyDescent="0.2">
      <c r="AA3197" s="48"/>
      <c r="AB3197" s="53"/>
      <c r="AN3197" s="48"/>
    </row>
    <row r="3198" spans="27:40" s="10" customFormat="1" x14ac:dyDescent="0.2">
      <c r="AA3198" s="48"/>
      <c r="AB3198" s="53"/>
      <c r="AN3198" s="48"/>
    </row>
    <row r="3199" spans="27:40" s="10" customFormat="1" x14ac:dyDescent="0.2">
      <c r="AA3199" s="48"/>
      <c r="AB3199" s="53"/>
      <c r="AN3199" s="48"/>
    </row>
    <row r="3200" spans="27:40" s="10" customFormat="1" x14ac:dyDescent="0.2">
      <c r="AA3200" s="48"/>
      <c r="AB3200" s="53"/>
      <c r="AN3200" s="48"/>
    </row>
    <row r="3201" spans="27:40" s="10" customFormat="1" x14ac:dyDescent="0.2">
      <c r="AA3201" s="48"/>
      <c r="AB3201" s="53"/>
      <c r="AN3201" s="48"/>
    </row>
    <row r="3202" spans="27:40" s="10" customFormat="1" x14ac:dyDescent="0.2">
      <c r="AA3202" s="48"/>
      <c r="AB3202" s="53"/>
      <c r="AN3202" s="48"/>
    </row>
    <row r="3203" spans="27:40" s="10" customFormat="1" x14ac:dyDescent="0.2">
      <c r="AA3203" s="48"/>
      <c r="AB3203" s="53"/>
      <c r="AN3203" s="48"/>
    </row>
    <row r="3204" spans="27:40" s="10" customFormat="1" x14ac:dyDescent="0.2">
      <c r="AA3204" s="48"/>
      <c r="AB3204" s="53"/>
      <c r="AN3204" s="48"/>
    </row>
    <row r="3205" spans="27:40" s="10" customFormat="1" x14ac:dyDescent="0.2">
      <c r="AA3205" s="48"/>
      <c r="AB3205" s="53"/>
      <c r="AN3205" s="48"/>
    </row>
    <row r="3206" spans="27:40" s="10" customFormat="1" x14ac:dyDescent="0.2">
      <c r="AA3206" s="48"/>
      <c r="AB3206" s="53"/>
      <c r="AN3206" s="48"/>
    </row>
    <row r="3207" spans="27:40" s="10" customFormat="1" x14ac:dyDescent="0.2">
      <c r="AA3207" s="48"/>
      <c r="AB3207" s="53"/>
      <c r="AN3207" s="48"/>
    </row>
    <row r="3208" spans="27:40" s="10" customFormat="1" x14ac:dyDescent="0.2">
      <c r="AA3208" s="48"/>
      <c r="AB3208" s="53"/>
      <c r="AN3208" s="48"/>
    </row>
    <row r="3209" spans="27:40" s="10" customFormat="1" x14ac:dyDescent="0.2">
      <c r="AA3209" s="48"/>
      <c r="AB3209" s="53"/>
      <c r="AN3209" s="48"/>
    </row>
    <row r="3210" spans="27:40" s="10" customFormat="1" x14ac:dyDescent="0.2">
      <c r="AA3210" s="48"/>
      <c r="AB3210" s="53"/>
      <c r="AN3210" s="48"/>
    </row>
    <row r="3211" spans="27:40" s="10" customFormat="1" x14ac:dyDescent="0.2">
      <c r="AA3211" s="48"/>
      <c r="AB3211" s="53"/>
      <c r="AN3211" s="48"/>
    </row>
    <row r="3212" spans="27:40" s="10" customFormat="1" x14ac:dyDescent="0.2">
      <c r="AA3212" s="48"/>
      <c r="AB3212" s="53"/>
      <c r="AN3212" s="48"/>
    </row>
    <row r="3213" spans="27:40" s="10" customFormat="1" x14ac:dyDescent="0.2">
      <c r="AA3213" s="48"/>
      <c r="AB3213" s="53"/>
      <c r="AN3213" s="48"/>
    </row>
    <row r="3214" spans="27:40" s="10" customFormat="1" x14ac:dyDescent="0.2">
      <c r="AA3214" s="48"/>
      <c r="AB3214" s="53"/>
      <c r="AN3214" s="48"/>
    </row>
    <row r="3215" spans="27:40" s="10" customFormat="1" x14ac:dyDescent="0.2">
      <c r="AA3215" s="48"/>
      <c r="AB3215" s="53"/>
      <c r="AN3215" s="48"/>
    </row>
    <row r="3216" spans="27:40" s="10" customFormat="1" x14ac:dyDescent="0.2">
      <c r="AA3216" s="48"/>
      <c r="AB3216" s="53"/>
      <c r="AN3216" s="48"/>
    </row>
    <row r="3217" spans="27:40" s="10" customFormat="1" x14ac:dyDescent="0.2">
      <c r="AA3217" s="48"/>
      <c r="AB3217" s="53"/>
      <c r="AN3217" s="48"/>
    </row>
    <row r="3218" spans="27:40" s="10" customFormat="1" x14ac:dyDescent="0.2">
      <c r="AA3218" s="48"/>
      <c r="AB3218" s="53"/>
      <c r="AN3218" s="48"/>
    </row>
    <row r="3219" spans="27:40" s="10" customFormat="1" x14ac:dyDescent="0.2">
      <c r="AA3219" s="48"/>
      <c r="AB3219" s="53"/>
      <c r="AN3219" s="48"/>
    </row>
    <row r="3220" spans="27:40" s="10" customFormat="1" x14ac:dyDescent="0.2">
      <c r="AA3220" s="48"/>
      <c r="AB3220" s="53"/>
      <c r="AN3220" s="48"/>
    </row>
    <row r="3221" spans="27:40" s="10" customFormat="1" x14ac:dyDescent="0.2">
      <c r="AA3221" s="48"/>
      <c r="AB3221" s="53"/>
      <c r="AN3221" s="48"/>
    </row>
    <row r="3222" spans="27:40" s="10" customFormat="1" x14ac:dyDescent="0.2">
      <c r="AA3222" s="48"/>
      <c r="AB3222" s="53"/>
      <c r="AN3222" s="48"/>
    </row>
    <row r="3223" spans="27:40" s="10" customFormat="1" x14ac:dyDescent="0.2">
      <c r="AA3223" s="48"/>
      <c r="AB3223" s="53"/>
      <c r="AN3223" s="48"/>
    </row>
    <row r="3224" spans="27:40" s="10" customFormat="1" x14ac:dyDescent="0.2">
      <c r="AA3224" s="48"/>
      <c r="AB3224" s="53"/>
      <c r="AN3224" s="48"/>
    </row>
    <row r="3225" spans="27:40" s="10" customFormat="1" x14ac:dyDescent="0.2">
      <c r="AA3225" s="48"/>
      <c r="AB3225" s="53"/>
      <c r="AN3225" s="48"/>
    </row>
    <row r="3226" spans="27:40" s="10" customFormat="1" x14ac:dyDescent="0.2">
      <c r="AA3226" s="48"/>
      <c r="AB3226" s="53"/>
      <c r="AN3226" s="48"/>
    </row>
    <row r="3227" spans="27:40" s="10" customFormat="1" x14ac:dyDescent="0.2">
      <c r="AA3227" s="48"/>
      <c r="AB3227" s="53"/>
      <c r="AN3227" s="48"/>
    </row>
    <row r="3228" spans="27:40" s="10" customFormat="1" x14ac:dyDescent="0.2">
      <c r="AA3228" s="48"/>
      <c r="AB3228" s="53"/>
      <c r="AN3228" s="48"/>
    </row>
    <row r="3229" spans="27:40" s="10" customFormat="1" x14ac:dyDescent="0.2">
      <c r="AA3229" s="48"/>
      <c r="AB3229" s="53"/>
      <c r="AN3229" s="48"/>
    </row>
    <row r="3230" spans="27:40" s="10" customFormat="1" x14ac:dyDescent="0.2">
      <c r="AA3230" s="48"/>
      <c r="AB3230" s="53"/>
      <c r="AN3230" s="48"/>
    </row>
    <row r="3231" spans="27:40" s="10" customFormat="1" x14ac:dyDescent="0.2">
      <c r="AA3231" s="48"/>
      <c r="AB3231" s="53"/>
      <c r="AN3231" s="48"/>
    </row>
    <row r="3232" spans="27:40" s="10" customFormat="1" x14ac:dyDescent="0.2">
      <c r="AA3232" s="48"/>
      <c r="AB3232" s="53"/>
      <c r="AN3232" s="48"/>
    </row>
    <row r="3233" spans="27:40" s="10" customFormat="1" x14ac:dyDescent="0.2">
      <c r="AA3233" s="48"/>
      <c r="AB3233" s="53"/>
      <c r="AN3233" s="48"/>
    </row>
    <row r="3234" spans="27:40" s="10" customFormat="1" x14ac:dyDescent="0.2">
      <c r="AA3234" s="48"/>
      <c r="AB3234" s="53"/>
      <c r="AN3234" s="48"/>
    </row>
    <row r="3235" spans="27:40" s="10" customFormat="1" x14ac:dyDescent="0.2">
      <c r="AA3235" s="48"/>
      <c r="AB3235" s="53"/>
      <c r="AN3235" s="48"/>
    </row>
    <row r="3236" spans="27:40" s="10" customFormat="1" x14ac:dyDescent="0.2">
      <c r="AA3236" s="48"/>
      <c r="AB3236" s="53"/>
      <c r="AN3236" s="48"/>
    </row>
    <row r="3237" spans="27:40" s="10" customFormat="1" x14ac:dyDescent="0.2">
      <c r="AA3237" s="48"/>
      <c r="AB3237" s="53"/>
      <c r="AN3237" s="48"/>
    </row>
    <row r="3238" spans="27:40" s="10" customFormat="1" x14ac:dyDescent="0.2">
      <c r="AA3238" s="48"/>
      <c r="AB3238" s="53"/>
      <c r="AN3238" s="48"/>
    </row>
    <row r="3239" spans="27:40" s="10" customFormat="1" x14ac:dyDescent="0.2">
      <c r="AA3239" s="48"/>
      <c r="AB3239" s="53"/>
      <c r="AN3239" s="48"/>
    </row>
    <row r="3240" spans="27:40" s="10" customFormat="1" x14ac:dyDescent="0.2">
      <c r="AA3240" s="48"/>
      <c r="AB3240" s="53"/>
      <c r="AN3240" s="48"/>
    </row>
    <row r="3241" spans="27:40" s="10" customFormat="1" x14ac:dyDescent="0.2">
      <c r="AA3241" s="48"/>
      <c r="AB3241" s="53"/>
      <c r="AN3241" s="48"/>
    </row>
    <row r="3242" spans="27:40" s="10" customFormat="1" x14ac:dyDescent="0.2">
      <c r="AA3242" s="48"/>
      <c r="AB3242" s="53"/>
      <c r="AN3242" s="48"/>
    </row>
    <row r="3243" spans="27:40" s="10" customFormat="1" x14ac:dyDescent="0.2">
      <c r="AA3243" s="48"/>
      <c r="AB3243" s="53"/>
      <c r="AN3243" s="48"/>
    </row>
    <row r="3244" spans="27:40" s="10" customFormat="1" x14ac:dyDescent="0.2">
      <c r="AA3244" s="48"/>
      <c r="AB3244" s="53"/>
      <c r="AN3244" s="48"/>
    </row>
    <row r="3245" spans="27:40" s="10" customFormat="1" x14ac:dyDescent="0.2">
      <c r="AA3245" s="48"/>
      <c r="AB3245" s="53"/>
      <c r="AN3245" s="48"/>
    </row>
    <row r="3246" spans="27:40" s="10" customFormat="1" x14ac:dyDescent="0.2">
      <c r="AA3246" s="48"/>
      <c r="AB3246" s="53"/>
      <c r="AN3246" s="48"/>
    </row>
    <row r="3247" spans="27:40" s="10" customFormat="1" x14ac:dyDescent="0.2">
      <c r="AA3247" s="48"/>
      <c r="AB3247" s="53"/>
      <c r="AN3247" s="48"/>
    </row>
    <row r="3248" spans="27:40" s="10" customFormat="1" x14ac:dyDescent="0.2">
      <c r="AA3248" s="48"/>
      <c r="AB3248" s="53"/>
      <c r="AN3248" s="48"/>
    </row>
    <row r="3249" spans="27:40" s="10" customFormat="1" x14ac:dyDescent="0.2">
      <c r="AA3249" s="48"/>
      <c r="AB3249" s="53"/>
      <c r="AN3249" s="48"/>
    </row>
    <row r="3250" spans="27:40" s="10" customFormat="1" x14ac:dyDescent="0.2">
      <c r="AA3250" s="48"/>
      <c r="AB3250" s="53"/>
      <c r="AN3250" s="48"/>
    </row>
    <row r="3251" spans="27:40" s="10" customFormat="1" x14ac:dyDescent="0.2">
      <c r="AA3251" s="48"/>
      <c r="AB3251" s="53"/>
      <c r="AN3251" s="48"/>
    </row>
    <row r="3252" spans="27:40" s="10" customFormat="1" x14ac:dyDescent="0.2">
      <c r="AA3252" s="48"/>
      <c r="AB3252" s="53"/>
      <c r="AN3252" s="48"/>
    </row>
    <row r="3253" spans="27:40" s="10" customFormat="1" x14ac:dyDescent="0.2">
      <c r="AA3253" s="48"/>
      <c r="AB3253" s="53"/>
      <c r="AN3253" s="48"/>
    </row>
    <row r="3254" spans="27:40" s="10" customFormat="1" x14ac:dyDescent="0.2">
      <c r="AA3254" s="48"/>
      <c r="AB3254" s="53"/>
      <c r="AN3254" s="48"/>
    </row>
    <row r="3255" spans="27:40" s="10" customFormat="1" x14ac:dyDescent="0.2">
      <c r="AA3255" s="48"/>
      <c r="AB3255" s="53"/>
      <c r="AN3255" s="48"/>
    </row>
    <row r="3256" spans="27:40" s="10" customFormat="1" x14ac:dyDescent="0.2">
      <c r="AA3256" s="48"/>
      <c r="AB3256" s="53"/>
      <c r="AN3256" s="48"/>
    </row>
    <row r="3257" spans="27:40" s="10" customFormat="1" x14ac:dyDescent="0.2">
      <c r="AA3257" s="48"/>
      <c r="AB3257" s="53"/>
      <c r="AN3257" s="48"/>
    </row>
    <row r="3258" spans="27:40" s="10" customFormat="1" x14ac:dyDescent="0.2">
      <c r="AA3258" s="48"/>
      <c r="AB3258" s="53"/>
      <c r="AN3258" s="48"/>
    </row>
    <row r="3259" spans="27:40" s="10" customFormat="1" x14ac:dyDescent="0.2">
      <c r="AA3259" s="48"/>
      <c r="AB3259" s="53"/>
      <c r="AN3259" s="48"/>
    </row>
    <row r="3260" spans="27:40" s="10" customFormat="1" x14ac:dyDescent="0.2">
      <c r="AA3260" s="48"/>
      <c r="AB3260" s="53"/>
      <c r="AN3260" s="48"/>
    </row>
    <row r="3261" spans="27:40" s="10" customFormat="1" x14ac:dyDescent="0.2">
      <c r="AA3261" s="48"/>
      <c r="AB3261" s="53"/>
      <c r="AN3261" s="48"/>
    </row>
    <row r="3262" spans="27:40" s="10" customFormat="1" x14ac:dyDescent="0.2">
      <c r="AA3262" s="48"/>
      <c r="AB3262" s="53"/>
      <c r="AN3262" s="48"/>
    </row>
    <row r="3263" spans="27:40" s="10" customFormat="1" x14ac:dyDescent="0.2">
      <c r="AA3263" s="48"/>
      <c r="AB3263" s="53"/>
      <c r="AN3263" s="48"/>
    </row>
    <row r="3264" spans="27:40" s="10" customFormat="1" x14ac:dyDescent="0.2">
      <c r="AA3264" s="48"/>
      <c r="AB3264" s="53"/>
      <c r="AN3264" s="48"/>
    </row>
    <row r="3265" spans="27:40" s="10" customFormat="1" x14ac:dyDescent="0.2">
      <c r="AA3265" s="48"/>
      <c r="AB3265" s="53"/>
      <c r="AN3265" s="48"/>
    </row>
    <row r="3266" spans="27:40" s="10" customFormat="1" x14ac:dyDescent="0.2">
      <c r="AA3266" s="48"/>
      <c r="AB3266" s="53"/>
      <c r="AN3266" s="48"/>
    </row>
    <row r="3267" spans="27:40" s="10" customFormat="1" x14ac:dyDescent="0.2">
      <c r="AA3267" s="48"/>
      <c r="AB3267" s="53"/>
      <c r="AN3267" s="48"/>
    </row>
    <row r="3268" spans="27:40" s="10" customFormat="1" x14ac:dyDescent="0.2">
      <c r="AA3268" s="48"/>
      <c r="AB3268" s="53"/>
      <c r="AN3268" s="48"/>
    </row>
    <row r="3269" spans="27:40" s="10" customFormat="1" x14ac:dyDescent="0.2">
      <c r="AA3269" s="48"/>
      <c r="AB3269" s="53"/>
      <c r="AN3269" s="48"/>
    </row>
    <row r="3270" spans="27:40" s="10" customFormat="1" x14ac:dyDescent="0.2">
      <c r="AA3270" s="48"/>
      <c r="AB3270" s="53"/>
      <c r="AN3270" s="48"/>
    </row>
    <row r="3271" spans="27:40" s="10" customFormat="1" x14ac:dyDescent="0.2">
      <c r="AA3271" s="48"/>
      <c r="AB3271" s="53"/>
      <c r="AN3271" s="48"/>
    </row>
    <row r="3272" spans="27:40" s="10" customFormat="1" x14ac:dyDescent="0.2">
      <c r="AA3272" s="48"/>
      <c r="AB3272" s="53"/>
      <c r="AN3272" s="48"/>
    </row>
    <row r="3273" spans="27:40" s="10" customFormat="1" x14ac:dyDescent="0.2">
      <c r="AA3273" s="48"/>
      <c r="AB3273" s="53"/>
      <c r="AN3273" s="48"/>
    </row>
    <row r="3274" spans="27:40" s="10" customFormat="1" x14ac:dyDescent="0.2">
      <c r="AA3274" s="48"/>
      <c r="AB3274" s="53"/>
      <c r="AN3274" s="48"/>
    </row>
    <row r="3275" spans="27:40" s="10" customFormat="1" x14ac:dyDescent="0.2">
      <c r="AA3275" s="48"/>
      <c r="AB3275" s="53"/>
      <c r="AN3275" s="48"/>
    </row>
    <row r="3276" spans="27:40" s="10" customFormat="1" x14ac:dyDescent="0.2">
      <c r="AA3276" s="48"/>
      <c r="AB3276" s="53"/>
      <c r="AN3276" s="48"/>
    </row>
    <row r="3277" spans="27:40" s="10" customFormat="1" x14ac:dyDescent="0.2">
      <c r="AA3277" s="48"/>
      <c r="AB3277" s="53"/>
      <c r="AN3277" s="48"/>
    </row>
    <row r="3278" spans="27:40" s="10" customFormat="1" x14ac:dyDescent="0.2">
      <c r="AA3278" s="48"/>
      <c r="AB3278" s="53"/>
      <c r="AN3278" s="48"/>
    </row>
    <row r="3279" spans="27:40" s="10" customFormat="1" x14ac:dyDescent="0.2">
      <c r="AA3279" s="48"/>
      <c r="AB3279" s="53"/>
      <c r="AN3279" s="48"/>
    </row>
    <row r="3280" spans="27:40" s="10" customFormat="1" x14ac:dyDescent="0.2">
      <c r="AA3280" s="48"/>
      <c r="AB3280" s="53"/>
      <c r="AN3280" s="48"/>
    </row>
    <row r="3281" spans="27:40" s="10" customFormat="1" x14ac:dyDescent="0.2">
      <c r="AA3281" s="48"/>
      <c r="AB3281" s="53"/>
      <c r="AN3281" s="48"/>
    </row>
    <row r="3282" spans="27:40" s="10" customFormat="1" x14ac:dyDescent="0.2">
      <c r="AA3282" s="48"/>
      <c r="AB3282" s="53"/>
      <c r="AN3282" s="48"/>
    </row>
    <row r="3283" spans="27:40" s="10" customFormat="1" x14ac:dyDescent="0.2">
      <c r="AA3283" s="48"/>
      <c r="AB3283" s="53"/>
      <c r="AN3283" s="48"/>
    </row>
    <row r="3284" spans="27:40" s="10" customFormat="1" x14ac:dyDescent="0.2">
      <c r="AA3284" s="48"/>
      <c r="AB3284" s="53"/>
      <c r="AN3284" s="48"/>
    </row>
    <row r="3285" spans="27:40" s="10" customFormat="1" x14ac:dyDescent="0.2">
      <c r="AA3285" s="48"/>
      <c r="AB3285" s="53"/>
      <c r="AN3285" s="48"/>
    </row>
    <row r="3286" spans="27:40" s="10" customFormat="1" x14ac:dyDescent="0.2">
      <c r="AA3286" s="48"/>
      <c r="AB3286" s="53"/>
      <c r="AN3286" s="48"/>
    </row>
    <row r="3287" spans="27:40" s="10" customFormat="1" x14ac:dyDescent="0.2">
      <c r="AA3287" s="48"/>
      <c r="AB3287" s="53"/>
      <c r="AN3287" s="48"/>
    </row>
    <row r="3288" spans="27:40" s="10" customFormat="1" x14ac:dyDescent="0.2">
      <c r="AA3288" s="48"/>
      <c r="AB3288" s="53"/>
      <c r="AN3288" s="48"/>
    </row>
    <row r="3289" spans="27:40" s="10" customFormat="1" x14ac:dyDescent="0.2">
      <c r="AA3289" s="48"/>
      <c r="AB3289" s="53"/>
      <c r="AN3289" s="48"/>
    </row>
    <row r="3290" spans="27:40" s="10" customFormat="1" x14ac:dyDescent="0.2">
      <c r="AA3290" s="48"/>
      <c r="AB3290" s="53"/>
      <c r="AN3290" s="48"/>
    </row>
    <row r="3291" spans="27:40" s="10" customFormat="1" x14ac:dyDescent="0.2">
      <c r="AA3291" s="48"/>
      <c r="AB3291" s="53"/>
      <c r="AN3291" s="48"/>
    </row>
    <row r="3292" spans="27:40" s="10" customFormat="1" x14ac:dyDescent="0.2">
      <c r="AA3292" s="48"/>
      <c r="AB3292" s="53"/>
      <c r="AN3292" s="48"/>
    </row>
    <row r="3293" spans="27:40" s="10" customFormat="1" x14ac:dyDescent="0.2">
      <c r="AA3293" s="48"/>
      <c r="AB3293" s="53"/>
      <c r="AN3293" s="48"/>
    </row>
    <row r="3294" spans="27:40" s="10" customFormat="1" x14ac:dyDescent="0.2">
      <c r="AA3294" s="48"/>
      <c r="AB3294" s="53"/>
      <c r="AN3294" s="48"/>
    </row>
    <row r="3295" spans="27:40" s="10" customFormat="1" x14ac:dyDescent="0.2">
      <c r="AA3295" s="48"/>
      <c r="AB3295" s="53"/>
      <c r="AN3295" s="48"/>
    </row>
    <row r="3296" spans="27:40" s="10" customFormat="1" x14ac:dyDescent="0.2">
      <c r="AA3296" s="48"/>
      <c r="AB3296" s="53"/>
      <c r="AN3296" s="48"/>
    </row>
    <row r="3297" spans="27:40" s="10" customFormat="1" x14ac:dyDescent="0.2">
      <c r="AA3297" s="48"/>
      <c r="AB3297" s="53"/>
      <c r="AN3297" s="48"/>
    </row>
    <row r="3298" spans="27:40" s="10" customFormat="1" x14ac:dyDescent="0.2">
      <c r="AA3298" s="48"/>
      <c r="AB3298" s="53"/>
      <c r="AN3298" s="48"/>
    </row>
    <row r="3299" spans="27:40" s="10" customFormat="1" x14ac:dyDescent="0.2">
      <c r="AA3299" s="48"/>
      <c r="AB3299" s="53"/>
      <c r="AN3299" s="48"/>
    </row>
    <row r="3300" spans="27:40" s="10" customFormat="1" x14ac:dyDescent="0.2">
      <c r="AA3300" s="48"/>
      <c r="AB3300" s="53"/>
      <c r="AN3300" s="48"/>
    </row>
    <row r="3301" spans="27:40" s="10" customFormat="1" x14ac:dyDescent="0.2">
      <c r="AA3301" s="48"/>
      <c r="AB3301" s="53"/>
      <c r="AN3301" s="48"/>
    </row>
    <row r="3302" spans="27:40" s="10" customFormat="1" x14ac:dyDescent="0.2">
      <c r="AA3302" s="48"/>
      <c r="AB3302" s="53"/>
      <c r="AN3302" s="48"/>
    </row>
    <row r="3303" spans="27:40" s="10" customFormat="1" x14ac:dyDescent="0.2">
      <c r="AA3303" s="48"/>
      <c r="AB3303" s="53"/>
      <c r="AN3303" s="48"/>
    </row>
    <row r="3304" spans="27:40" s="10" customFormat="1" x14ac:dyDescent="0.2">
      <c r="AA3304" s="48"/>
      <c r="AB3304" s="53"/>
      <c r="AN3304" s="48"/>
    </row>
    <row r="3305" spans="27:40" s="10" customFormat="1" x14ac:dyDescent="0.2">
      <c r="AA3305" s="48"/>
      <c r="AB3305" s="53"/>
      <c r="AN3305" s="48"/>
    </row>
    <row r="3306" spans="27:40" s="10" customFormat="1" x14ac:dyDescent="0.2">
      <c r="AA3306" s="48"/>
      <c r="AB3306" s="53"/>
      <c r="AN3306" s="48"/>
    </row>
    <row r="3307" spans="27:40" s="10" customFormat="1" x14ac:dyDescent="0.2">
      <c r="AA3307" s="48"/>
      <c r="AB3307" s="53"/>
      <c r="AN3307" s="48"/>
    </row>
    <row r="3308" spans="27:40" s="10" customFormat="1" x14ac:dyDescent="0.2">
      <c r="AA3308" s="48"/>
      <c r="AB3308" s="53"/>
      <c r="AN3308" s="48"/>
    </row>
    <row r="3309" spans="27:40" s="10" customFormat="1" x14ac:dyDescent="0.2">
      <c r="AA3309" s="48"/>
      <c r="AB3309" s="53"/>
      <c r="AN3309" s="48"/>
    </row>
    <row r="3310" spans="27:40" s="10" customFormat="1" x14ac:dyDescent="0.2">
      <c r="AA3310" s="48"/>
      <c r="AB3310" s="53"/>
      <c r="AN3310" s="48"/>
    </row>
    <row r="3311" spans="27:40" s="10" customFormat="1" x14ac:dyDescent="0.2">
      <c r="AA3311" s="48"/>
      <c r="AB3311" s="53"/>
      <c r="AN3311" s="48"/>
    </row>
    <row r="3312" spans="27:40" s="10" customFormat="1" x14ac:dyDescent="0.2">
      <c r="AA3312" s="48"/>
      <c r="AB3312" s="53"/>
      <c r="AN3312" s="48"/>
    </row>
    <row r="3313" spans="27:40" s="10" customFormat="1" x14ac:dyDescent="0.2">
      <c r="AA3313" s="48"/>
      <c r="AB3313" s="53"/>
      <c r="AN3313" s="48"/>
    </row>
    <row r="3314" spans="27:40" s="10" customFormat="1" x14ac:dyDescent="0.2">
      <c r="AA3314" s="48"/>
      <c r="AB3314" s="53"/>
      <c r="AN3314" s="48"/>
    </row>
    <row r="3315" spans="27:40" s="10" customFormat="1" x14ac:dyDescent="0.2">
      <c r="AA3315" s="48"/>
      <c r="AB3315" s="53"/>
      <c r="AN3315" s="48"/>
    </row>
    <row r="3316" spans="27:40" s="10" customFormat="1" x14ac:dyDescent="0.2">
      <c r="AA3316" s="48"/>
      <c r="AB3316" s="53"/>
      <c r="AN3316" s="48"/>
    </row>
    <row r="3317" spans="27:40" s="10" customFormat="1" x14ac:dyDescent="0.2">
      <c r="AA3317" s="48"/>
      <c r="AB3317" s="53"/>
      <c r="AN3317" s="48"/>
    </row>
    <row r="3318" spans="27:40" s="10" customFormat="1" x14ac:dyDescent="0.2">
      <c r="AA3318" s="48"/>
      <c r="AB3318" s="53"/>
      <c r="AN3318" s="48"/>
    </row>
    <row r="3319" spans="27:40" s="10" customFormat="1" x14ac:dyDescent="0.2">
      <c r="AA3319" s="48"/>
      <c r="AB3319" s="53"/>
      <c r="AN3319" s="48"/>
    </row>
    <row r="3320" spans="27:40" s="10" customFormat="1" x14ac:dyDescent="0.2">
      <c r="AA3320" s="48"/>
      <c r="AB3320" s="53"/>
      <c r="AN3320" s="48"/>
    </row>
    <row r="3321" spans="27:40" s="10" customFormat="1" x14ac:dyDescent="0.2">
      <c r="AA3321" s="48"/>
      <c r="AB3321" s="53"/>
      <c r="AN3321" s="48"/>
    </row>
    <row r="3322" spans="27:40" s="10" customFormat="1" x14ac:dyDescent="0.2">
      <c r="AA3322" s="48"/>
      <c r="AB3322" s="53"/>
      <c r="AN3322" s="48"/>
    </row>
    <row r="3323" spans="27:40" s="10" customFormat="1" x14ac:dyDescent="0.2">
      <c r="AA3323" s="48"/>
      <c r="AB3323" s="53"/>
      <c r="AN3323" s="48"/>
    </row>
    <row r="3324" spans="27:40" s="10" customFormat="1" x14ac:dyDescent="0.2">
      <c r="AA3324" s="48"/>
      <c r="AB3324" s="53"/>
      <c r="AN3324" s="48"/>
    </row>
    <row r="3325" spans="27:40" s="10" customFormat="1" x14ac:dyDescent="0.2">
      <c r="AA3325" s="48"/>
      <c r="AB3325" s="53"/>
      <c r="AN3325" s="48"/>
    </row>
    <row r="3326" spans="27:40" s="10" customFormat="1" x14ac:dyDescent="0.2">
      <c r="AA3326" s="48"/>
      <c r="AB3326" s="53"/>
      <c r="AN3326" s="48"/>
    </row>
    <row r="3327" spans="27:40" s="10" customFormat="1" x14ac:dyDescent="0.2">
      <c r="AA3327" s="48"/>
      <c r="AB3327" s="53"/>
      <c r="AN3327" s="48"/>
    </row>
    <row r="3328" spans="27:40" s="10" customFormat="1" x14ac:dyDescent="0.2">
      <c r="AA3328" s="48"/>
      <c r="AB3328" s="53"/>
      <c r="AN3328" s="48"/>
    </row>
    <row r="3329" spans="27:40" s="10" customFormat="1" x14ac:dyDescent="0.2">
      <c r="AA3329" s="48"/>
      <c r="AB3329" s="53"/>
      <c r="AN3329" s="48"/>
    </row>
    <row r="3330" spans="27:40" s="10" customFormat="1" x14ac:dyDescent="0.2">
      <c r="AA3330" s="48"/>
      <c r="AB3330" s="53"/>
      <c r="AN3330" s="48"/>
    </row>
    <row r="3331" spans="27:40" s="10" customFormat="1" x14ac:dyDescent="0.2">
      <c r="AA3331" s="48"/>
      <c r="AB3331" s="53"/>
      <c r="AN3331" s="48"/>
    </row>
    <row r="3332" spans="27:40" s="10" customFormat="1" x14ac:dyDescent="0.2">
      <c r="AA3332" s="48"/>
      <c r="AB3332" s="53"/>
      <c r="AN3332" s="48"/>
    </row>
    <row r="3333" spans="27:40" s="10" customFormat="1" x14ac:dyDescent="0.2">
      <c r="AA3333" s="48"/>
      <c r="AB3333" s="53"/>
      <c r="AN3333" s="48"/>
    </row>
    <row r="3334" spans="27:40" s="10" customFormat="1" x14ac:dyDescent="0.2">
      <c r="AA3334" s="48"/>
      <c r="AB3334" s="53"/>
      <c r="AN3334" s="48"/>
    </row>
    <row r="3335" spans="27:40" s="10" customFormat="1" x14ac:dyDescent="0.2">
      <c r="AA3335" s="48"/>
      <c r="AB3335" s="53"/>
      <c r="AN3335" s="48"/>
    </row>
    <row r="3336" spans="27:40" s="10" customFormat="1" x14ac:dyDescent="0.2">
      <c r="AA3336" s="48"/>
      <c r="AB3336" s="53"/>
      <c r="AN3336" s="48"/>
    </row>
    <row r="3337" spans="27:40" s="10" customFormat="1" x14ac:dyDescent="0.2">
      <c r="AA3337" s="48"/>
      <c r="AB3337" s="53"/>
      <c r="AN3337" s="48"/>
    </row>
    <row r="3338" spans="27:40" s="10" customFormat="1" x14ac:dyDescent="0.2">
      <c r="AA3338" s="48"/>
      <c r="AB3338" s="53"/>
      <c r="AN3338" s="48"/>
    </row>
    <row r="3339" spans="27:40" s="10" customFormat="1" x14ac:dyDescent="0.2">
      <c r="AA3339" s="48"/>
      <c r="AB3339" s="53"/>
      <c r="AN3339" s="48"/>
    </row>
    <row r="3340" spans="27:40" s="10" customFormat="1" x14ac:dyDescent="0.2">
      <c r="AA3340" s="48"/>
      <c r="AB3340" s="53"/>
      <c r="AN3340" s="48"/>
    </row>
    <row r="3341" spans="27:40" s="10" customFormat="1" x14ac:dyDescent="0.2">
      <c r="AA3341" s="48"/>
      <c r="AB3341" s="53"/>
      <c r="AN3341" s="48"/>
    </row>
    <row r="3342" spans="27:40" s="10" customFormat="1" x14ac:dyDescent="0.2">
      <c r="AA3342" s="48"/>
      <c r="AB3342" s="53"/>
      <c r="AN3342" s="48"/>
    </row>
    <row r="3343" spans="27:40" s="10" customFormat="1" x14ac:dyDescent="0.2">
      <c r="AA3343" s="48"/>
      <c r="AB3343" s="53"/>
      <c r="AN3343" s="48"/>
    </row>
    <row r="3344" spans="27:40" s="10" customFormat="1" x14ac:dyDescent="0.2">
      <c r="AA3344" s="48"/>
      <c r="AB3344" s="53"/>
      <c r="AN3344" s="48"/>
    </row>
    <row r="3345" spans="27:40" s="10" customFormat="1" x14ac:dyDescent="0.2">
      <c r="AA3345" s="48"/>
      <c r="AB3345" s="53"/>
      <c r="AN3345" s="48"/>
    </row>
    <row r="3346" spans="27:40" s="10" customFormat="1" x14ac:dyDescent="0.2">
      <c r="AA3346" s="48"/>
      <c r="AB3346" s="53"/>
      <c r="AN3346" s="48"/>
    </row>
    <row r="3347" spans="27:40" s="10" customFormat="1" x14ac:dyDescent="0.2">
      <c r="AA3347" s="48"/>
      <c r="AB3347" s="53"/>
      <c r="AN3347" s="48"/>
    </row>
    <row r="3348" spans="27:40" s="10" customFormat="1" x14ac:dyDescent="0.2">
      <c r="AA3348" s="48"/>
      <c r="AB3348" s="53"/>
      <c r="AN3348" s="48"/>
    </row>
    <row r="3349" spans="27:40" s="10" customFormat="1" x14ac:dyDescent="0.2">
      <c r="AA3349" s="48"/>
      <c r="AB3349" s="53"/>
      <c r="AN3349" s="48"/>
    </row>
    <row r="3350" spans="27:40" s="10" customFormat="1" x14ac:dyDescent="0.2">
      <c r="AA3350" s="48"/>
      <c r="AB3350" s="53"/>
      <c r="AN3350" s="48"/>
    </row>
    <row r="3351" spans="27:40" s="10" customFormat="1" x14ac:dyDescent="0.2">
      <c r="AA3351" s="48"/>
      <c r="AB3351" s="53"/>
      <c r="AN3351" s="48"/>
    </row>
    <row r="3352" spans="27:40" s="10" customFormat="1" x14ac:dyDescent="0.2">
      <c r="AA3352" s="48"/>
      <c r="AB3352" s="53"/>
      <c r="AN3352" s="48"/>
    </row>
    <row r="3353" spans="27:40" s="10" customFormat="1" x14ac:dyDescent="0.2">
      <c r="AA3353" s="48"/>
      <c r="AB3353" s="53"/>
      <c r="AN3353" s="48"/>
    </row>
    <row r="3354" spans="27:40" s="10" customFormat="1" x14ac:dyDescent="0.2">
      <c r="AA3354" s="48"/>
      <c r="AB3354" s="53"/>
      <c r="AN3354" s="48"/>
    </row>
    <row r="3355" spans="27:40" s="10" customFormat="1" x14ac:dyDescent="0.2">
      <c r="AA3355" s="48"/>
      <c r="AB3355" s="53"/>
      <c r="AN3355" s="48"/>
    </row>
    <row r="3356" spans="27:40" s="10" customFormat="1" x14ac:dyDescent="0.2">
      <c r="AA3356" s="48"/>
      <c r="AB3356" s="53"/>
      <c r="AN3356" s="48"/>
    </row>
    <row r="3357" spans="27:40" s="10" customFormat="1" x14ac:dyDescent="0.2">
      <c r="AA3357" s="48"/>
      <c r="AB3357" s="53"/>
      <c r="AN3357" s="48"/>
    </row>
    <row r="3358" spans="27:40" s="10" customFormat="1" x14ac:dyDescent="0.2">
      <c r="AA3358" s="48"/>
      <c r="AB3358" s="53"/>
      <c r="AN3358" s="48"/>
    </row>
    <row r="3359" spans="27:40" s="10" customFormat="1" x14ac:dyDescent="0.2">
      <c r="AA3359" s="48"/>
      <c r="AB3359" s="53"/>
      <c r="AN3359" s="48"/>
    </row>
    <row r="3360" spans="27:40" s="10" customFormat="1" x14ac:dyDescent="0.2">
      <c r="AA3360" s="48"/>
      <c r="AB3360" s="53"/>
      <c r="AN3360" s="48"/>
    </row>
    <row r="3361" spans="27:40" s="10" customFormat="1" x14ac:dyDescent="0.2">
      <c r="AA3361" s="48"/>
      <c r="AB3361" s="53"/>
      <c r="AN3361" s="48"/>
    </row>
    <row r="3362" spans="27:40" s="10" customFormat="1" x14ac:dyDescent="0.2">
      <c r="AA3362" s="48"/>
      <c r="AB3362" s="53"/>
      <c r="AN3362" s="48"/>
    </row>
    <row r="3363" spans="27:40" s="10" customFormat="1" x14ac:dyDescent="0.2">
      <c r="AA3363" s="48"/>
      <c r="AB3363" s="53"/>
      <c r="AN3363" s="48"/>
    </row>
    <row r="3364" spans="27:40" s="10" customFormat="1" x14ac:dyDescent="0.2">
      <c r="AA3364" s="48"/>
      <c r="AB3364" s="53"/>
      <c r="AN3364" s="48"/>
    </row>
    <row r="3365" spans="27:40" s="10" customFormat="1" x14ac:dyDescent="0.2">
      <c r="AA3365" s="48"/>
      <c r="AB3365" s="53"/>
      <c r="AN3365" s="48"/>
    </row>
    <row r="3366" spans="27:40" s="10" customFormat="1" x14ac:dyDescent="0.2">
      <c r="AA3366" s="48"/>
      <c r="AB3366" s="53"/>
      <c r="AN3366" s="48"/>
    </row>
    <row r="3367" spans="27:40" s="10" customFormat="1" x14ac:dyDescent="0.2">
      <c r="AA3367" s="48"/>
      <c r="AB3367" s="53"/>
      <c r="AN3367" s="48"/>
    </row>
    <row r="3368" spans="27:40" s="10" customFormat="1" x14ac:dyDescent="0.2">
      <c r="AA3368" s="48"/>
      <c r="AB3368" s="53"/>
      <c r="AN3368" s="48"/>
    </row>
    <row r="3369" spans="27:40" s="10" customFormat="1" x14ac:dyDescent="0.2">
      <c r="AA3369" s="48"/>
      <c r="AB3369" s="53"/>
      <c r="AN3369" s="48"/>
    </row>
    <row r="3370" spans="27:40" s="10" customFormat="1" x14ac:dyDescent="0.2">
      <c r="AA3370" s="48"/>
      <c r="AB3370" s="53"/>
      <c r="AN3370" s="48"/>
    </row>
    <row r="3371" spans="27:40" s="10" customFormat="1" x14ac:dyDescent="0.2">
      <c r="AA3371" s="48"/>
      <c r="AB3371" s="53"/>
      <c r="AN3371" s="48"/>
    </row>
    <row r="3372" spans="27:40" s="10" customFormat="1" x14ac:dyDescent="0.2">
      <c r="AA3372" s="48"/>
      <c r="AB3372" s="53"/>
      <c r="AN3372" s="48"/>
    </row>
    <row r="3373" spans="27:40" s="10" customFormat="1" x14ac:dyDescent="0.2">
      <c r="AA3373" s="48"/>
      <c r="AB3373" s="53"/>
      <c r="AN3373" s="48"/>
    </row>
    <row r="3374" spans="27:40" s="10" customFormat="1" x14ac:dyDescent="0.2">
      <c r="AA3374" s="48"/>
      <c r="AB3374" s="53"/>
      <c r="AN3374" s="48"/>
    </row>
    <row r="3375" spans="27:40" s="10" customFormat="1" x14ac:dyDescent="0.2">
      <c r="AA3375" s="48"/>
      <c r="AB3375" s="53"/>
      <c r="AN3375" s="48"/>
    </row>
    <row r="3376" spans="27:40" s="10" customFormat="1" x14ac:dyDescent="0.2">
      <c r="AA3376" s="48"/>
      <c r="AB3376" s="53"/>
      <c r="AN3376" s="48"/>
    </row>
    <row r="3377" spans="27:40" s="10" customFormat="1" x14ac:dyDescent="0.2">
      <c r="AA3377" s="48"/>
      <c r="AB3377" s="53"/>
      <c r="AN3377" s="48"/>
    </row>
    <row r="3378" spans="27:40" s="10" customFormat="1" x14ac:dyDescent="0.2">
      <c r="AA3378" s="48"/>
      <c r="AB3378" s="53"/>
      <c r="AN3378" s="48"/>
    </row>
    <row r="3379" spans="27:40" s="10" customFormat="1" x14ac:dyDescent="0.2">
      <c r="AA3379" s="48"/>
      <c r="AB3379" s="53"/>
      <c r="AN3379" s="48"/>
    </row>
    <row r="3380" spans="27:40" s="10" customFormat="1" x14ac:dyDescent="0.2">
      <c r="AA3380" s="48"/>
      <c r="AB3380" s="53"/>
      <c r="AN3380" s="48"/>
    </row>
    <row r="3381" spans="27:40" s="10" customFormat="1" x14ac:dyDescent="0.2">
      <c r="AA3381" s="48"/>
      <c r="AB3381" s="53"/>
      <c r="AN3381" s="48"/>
    </row>
    <row r="3382" spans="27:40" s="10" customFormat="1" x14ac:dyDescent="0.2">
      <c r="AA3382" s="48"/>
      <c r="AB3382" s="53"/>
      <c r="AN3382" s="48"/>
    </row>
    <row r="3383" spans="27:40" s="10" customFormat="1" x14ac:dyDescent="0.2">
      <c r="AA3383" s="48"/>
      <c r="AB3383" s="53"/>
      <c r="AN3383" s="48"/>
    </row>
    <row r="3384" spans="27:40" s="10" customFormat="1" x14ac:dyDescent="0.2">
      <c r="AA3384" s="48"/>
      <c r="AB3384" s="53"/>
      <c r="AN3384" s="48"/>
    </row>
    <row r="3385" spans="27:40" s="10" customFormat="1" x14ac:dyDescent="0.2">
      <c r="AA3385" s="48"/>
      <c r="AB3385" s="53"/>
      <c r="AN3385" s="48"/>
    </row>
    <row r="3386" spans="27:40" s="10" customFormat="1" x14ac:dyDescent="0.2">
      <c r="AA3386" s="48"/>
      <c r="AB3386" s="53"/>
      <c r="AN3386" s="48"/>
    </row>
    <row r="3387" spans="27:40" s="10" customFormat="1" x14ac:dyDescent="0.2">
      <c r="AA3387" s="48"/>
      <c r="AB3387" s="53"/>
      <c r="AN3387" s="48"/>
    </row>
    <row r="3388" spans="27:40" s="10" customFormat="1" x14ac:dyDescent="0.2">
      <c r="AA3388" s="48"/>
      <c r="AB3388" s="53"/>
      <c r="AN3388" s="48"/>
    </row>
    <row r="3389" spans="27:40" s="10" customFormat="1" x14ac:dyDescent="0.2">
      <c r="AA3389" s="48"/>
      <c r="AB3389" s="53"/>
      <c r="AN3389" s="48"/>
    </row>
    <row r="3390" spans="27:40" s="10" customFormat="1" x14ac:dyDescent="0.2">
      <c r="AA3390" s="48"/>
      <c r="AB3390" s="53"/>
      <c r="AN3390" s="48"/>
    </row>
    <row r="3391" spans="27:40" s="10" customFormat="1" x14ac:dyDescent="0.2">
      <c r="AA3391" s="48"/>
      <c r="AB3391" s="53"/>
      <c r="AN3391" s="48"/>
    </row>
    <row r="3392" spans="27:40" s="10" customFormat="1" x14ac:dyDescent="0.2">
      <c r="AA3392" s="48"/>
      <c r="AB3392" s="53"/>
      <c r="AN3392" s="48"/>
    </row>
    <row r="3393" spans="27:40" s="10" customFormat="1" x14ac:dyDescent="0.2">
      <c r="AA3393" s="48"/>
      <c r="AB3393" s="53"/>
      <c r="AN3393" s="48"/>
    </row>
    <row r="3394" spans="27:40" s="10" customFormat="1" x14ac:dyDescent="0.2">
      <c r="AA3394" s="48"/>
      <c r="AB3394" s="53"/>
      <c r="AN3394" s="48"/>
    </row>
    <row r="3395" spans="27:40" s="10" customFormat="1" x14ac:dyDescent="0.2">
      <c r="AA3395" s="48"/>
      <c r="AB3395" s="53"/>
      <c r="AN3395" s="48"/>
    </row>
    <row r="3396" spans="27:40" s="10" customFormat="1" x14ac:dyDescent="0.2">
      <c r="AA3396" s="48"/>
      <c r="AB3396" s="53"/>
      <c r="AN3396" s="48"/>
    </row>
    <row r="3397" spans="27:40" s="10" customFormat="1" x14ac:dyDescent="0.2">
      <c r="AA3397" s="48"/>
      <c r="AB3397" s="53"/>
      <c r="AN3397" s="48"/>
    </row>
    <row r="3398" spans="27:40" s="10" customFormat="1" x14ac:dyDescent="0.2">
      <c r="AA3398" s="48"/>
      <c r="AB3398" s="53"/>
      <c r="AN3398" s="48"/>
    </row>
    <row r="3399" spans="27:40" s="10" customFormat="1" x14ac:dyDescent="0.2">
      <c r="AA3399" s="48"/>
      <c r="AB3399" s="53"/>
      <c r="AN3399" s="48"/>
    </row>
    <row r="3400" spans="27:40" s="10" customFormat="1" x14ac:dyDescent="0.2">
      <c r="AA3400" s="48"/>
      <c r="AB3400" s="53"/>
      <c r="AN3400" s="48"/>
    </row>
    <row r="3401" spans="27:40" s="10" customFormat="1" x14ac:dyDescent="0.2">
      <c r="AA3401" s="48"/>
      <c r="AB3401" s="53"/>
      <c r="AN3401" s="48"/>
    </row>
    <row r="3402" spans="27:40" s="10" customFormat="1" x14ac:dyDescent="0.2">
      <c r="AA3402" s="48"/>
      <c r="AB3402" s="53"/>
      <c r="AN3402" s="48"/>
    </row>
    <row r="3403" spans="27:40" s="10" customFormat="1" x14ac:dyDescent="0.2">
      <c r="AA3403" s="48"/>
      <c r="AB3403" s="53"/>
      <c r="AN3403" s="48"/>
    </row>
    <row r="3404" spans="27:40" s="10" customFormat="1" x14ac:dyDescent="0.2">
      <c r="AA3404" s="48"/>
      <c r="AB3404" s="53"/>
      <c r="AN3404" s="48"/>
    </row>
    <row r="3405" spans="27:40" s="10" customFormat="1" x14ac:dyDescent="0.2">
      <c r="AA3405" s="48"/>
      <c r="AB3405" s="53"/>
      <c r="AN3405" s="48"/>
    </row>
    <row r="3406" spans="27:40" s="10" customFormat="1" x14ac:dyDescent="0.2">
      <c r="AA3406" s="48"/>
      <c r="AB3406" s="53"/>
      <c r="AN3406" s="48"/>
    </row>
    <row r="3407" spans="27:40" s="10" customFormat="1" x14ac:dyDescent="0.2">
      <c r="AA3407" s="48"/>
      <c r="AB3407" s="53"/>
      <c r="AN3407" s="48"/>
    </row>
    <row r="3408" spans="27:40" s="10" customFormat="1" x14ac:dyDescent="0.2">
      <c r="AA3408" s="48"/>
      <c r="AB3408" s="53"/>
      <c r="AN3408" s="48"/>
    </row>
    <row r="3409" spans="27:40" s="10" customFormat="1" x14ac:dyDescent="0.2">
      <c r="AA3409" s="48"/>
      <c r="AB3409" s="53"/>
      <c r="AN3409" s="48"/>
    </row>
    <row r="3410" spans="27:40" s="10" customFormat="1" x14ac:dyDescent="0.2">
      <c r="AA3410" s="48"/>
      <c r="AB3410" s="53"/>
      <c r="AN3410" s="48"/>
    </row>
    <row r="3411" spans="27:40" s="10" customFormat="1" x14ac:dyDescent="0.2">
      <c r="AA3411" s="48"/>
      <c r="AB3411" s="53"/>
      <c r="AN3411" s="48"/>
    </row>
    <row r="3412" spans="27:40" s="10" customFormat="1" x14ac:dyDescent="0.2">
      <c r="AA3412" s="48"/>
      <c r="AB3412" s="53"/>
      <c r="AN3412" s="48"/>
    </row>
    <row r="3413" spans="27:40" s="10" customFormat="1" x14ac:dyDescent="0.2">
      <c r="AA3413" s="48"/>
      <c r="AB3413" s="53"/>
      <c r="AN3413" s="48"/>
    </row>
    <row r="3414" spans="27:40" s="10" customFormat="1" x14ac:dyDescent="0.2">
      <c r="AA3414" s="48"/>
      <c r="AB3414" s="53"/>
      <c r="AN3414" s="48"/>
    </row>
    <row r="3415" spans="27:40" s="10" customFormat="1" x14ac:dyDescent="0.2">
      <c r="AA3415" s="48"/>
      <c r="AB3415" s="53"/>
      <c r="AN3415" s="48"/>
    </row>
    <row r="3416" spans="27:40" s="10" customFormat="1" x14ac:dyDescent="0.2">
      <c r="AA3416" s="48"/>
      <c r="AB3416" s="53"/>
      <c r="AN3416" s="48"/>
    </row>
    <row r="3417" spans="27:40" s="10" customFormat="1" x14ac:dyDescent="0.2">
      <c r="AA3417" s="48"/>
      <c r="AB3417" s="53"/>
      <c r="AN3417" s="48"/>
    </row>
    <row r="3418" spans="27:40" s="10" customFormat="1" x14ac:dyDescent="0.2">
      <c r="AA3418" s="48"/>
      <c r="AB3418" s="53"/>
      <c r="AN3418" s="48"/>
    </row>
    <row r="3419" spans="27:40" s="10" customFormat="1" x14ac:dyDescent="0.2">
      <c r="AA3419" s="48"/>
      <c r="AB3419" s="53"/>
      <c r="AN3419" s="48"/>
    </row>
    <row r="3420" spans="27:40" s="10" customFormat="1" x14ac:dyDescent="0.2">
      <c r="AA3420" s="48"/>
      <c r="AB3420" s="53"/>
      <c r="AN3420" s="48"/>
    </row>
    <row r="3421" spans="27:40" s="10" customFormat="1" x14ac:dyDescent="0.2">
      <c r="AA3421" s="48"/>
      <c r="AB3421" s="53"/>
      <c r="AN3421" s="48"/>
    </row>
    <row r="3422" spans="27:40" s="10" customFormat="1" x14ac:dyDescent="0.2">
      <c r="AA3422" s="48"/>
      <c r="AB3422" s="53"/>
      <c r="AN3422" s="48"/>
    </row>
    <row r="3423" spans="27:40" s="10" customFormat="1" x14ac:dyDescent="0.2">
      <c r="AA3423" s="48"/>
      <c r="AB3423" s="53"/>
      <c r="AN3423" s="48"/>
    </row>
    <row r="3424" spans="27:40" s="10" customFormat="1" x14ac:dyDescent="0.2">
      <c r="AA3424" s="48"/>
      <c r="AB3424" s="53"/>
      <c r="AN3424" s="48"/>
    </row>
    <row r="3425" spans="27:40" s="10" customFormat="1" x14ac:dyDescent="0.2">
      <c r="AA3425" s="48"/>
      <c r="AB3425" s="53"/>
      <c r="AN3425" s="48"/>
    </row>
    <row r="3426" spans="27:40" s="10" customFormat="1" x14ac:dyDescent="0.2">
      <c r="AA3426" s="48"/>
      <c r="AB3426" s="53"/>
      <c r="AN3426" s="48"/>
    </row>
    <row r="3427" spans="27:40" s="10" customFormat="1" x14ac:dyDescent="0.2">
      <c r="AA3427" s="48"/>
      <c r="AB3427" s="53"/>
      <c r="AN3427" s="48"/>
    </row>
    <row r="3428" spans="27:40" s="10" customFormat="1" x14ac:dyDescent="0.2">
      <c r="AA3428" s="48"/>
      <c r="AB3428" s="53"/>
      <c r="AN3428" s="48"/>
    </row>
    <row r="3429" spans="27:40" s="10" customFormat="1" x14ac:dyDescent="0.2">
      <c r="AA3429" s="48"/>
      <c r="AB3429" s="53"/>
      <c r="AN3429" s="48"/>
    </row>
    <row r="3430" spans="27:40" s="10" customFormat="1" x14ac:dyDescent="0.2">
      <c r="AA3430" s="48"/>
      <c r="AB3430" s="53"/>
      <c r="AN3430" s="48"/>
    </row>
    <row r="3431" spans="27:40" s="10" customFormat="1" x14ac:dyDescent="0.2">
      <c r="AA3431" s="48"/>
      <c r="AB3431" s="53"/>
      <c r="AN3431" s="48"/>
    </row>
    <row r="3432" spans="27:40" s="10" customFormat="1" x14ac:dyDescent="0.2">
      <c r="AA3432" s="48"/>
      <c r="AB3432" s="53"/>
      <c r="AN3432" s="48"/>
    </row>
    <row r="3433" spans="27:40" s="10" customFormat="1" x14ac:dyDescent="0.2">
      <c r="AA3433" s="48"/>
      <c r="AB3433" s="53"/>
      <c r="AN3433" s="48"/>
    </row>
    <row r="3434" spans="27:40" s="10" customFormat="1" x14ac:dyDescent="0.2">
      <c r="AA3434" s="48"/>
      <c r="AB3434" s="53"/>
      <c r="AN3434" s="48"/>
    </row>
    <row r="3435" spans="27:40" s="10" customFormat="1" x14ac:dyDescent="0.2">
      <c r="AA3435" s="48"/>
      <c r="AB3435" s="53"/>
      <c r="AN3435" s="48"/>
    </row>
    <row r="3436" spans="27:40" s="10" customFormat="1" x14ac:dyDescent="0.2">
      <c r="AA3436" s="48"/>
      <c r="AB3436" s="53"/>
      <c r="AN3436" s="48"/>
    </row>
    <row r="3437" spans="27:40" s="10" customFormat="1" x14ac:dyDescent="0.2">
      <c r="AA3437" s="48"/>
      <c r="AB3437" s="53"/>
      <c r="AN3437" s="48"/>
    </row>
    <row r="3438" spans="27:40" s="10" customFormat="1" x14ac:dyDescent="0.2">
      <c r="AA3438" s="48"/>
      <c r="AB3438" s="53"/>
      <c r="AN3438" s="48"/>
    </row>
    <row r="3439" spans="27:40" s="10" customFormat="1" x14ac:dyDescent="0.2">
      <c r="AA3439" s="48"/>
      <c r="AB3439" s="53"/>
      <c r="AN3439" s="48"/>
    </row>
    <row r="3440" spans="27:40" s="10" customFormat="1" x14ac:dyDescent="0.2">
      <c r="AA3440" s="48"/>
      <c r="AB3440" s="53"/>
      <c r="AN3440" s="48"/>
    </row>
    <row r="3441" spans="27:40" s="10" customFormat="1" x14ac:dyDescent="0.2">
      <c r="AA3441" s="48"/>
      <c r="AB3441" s="53"/>
      <c r="AN3441" s="48"/>
    </row>
    <row r="3442" spans="27:40" s="10" customFormat="1" x14ac:dyDescent="0.2">
      <c r="AA3442" s="48"/>
      <c r="AB3442" s="53"/>
      <c r="AN3442" s="48"/>
    </row>
    <row r="3443" spans="27:40" s="10" customFormat="1" x14ac:dyDescent="0.2">
      <c r="AA3443" s="48"/>
      <c r="AB3443" s="53"/>
      <c r="AN3443" s="48"/>
    </row>
    <row r="3444" spans="27:40" s="10" customFormat="1" x14ac:dyDescent="0.2">
      <c r="AA3444" s="48"/>
      <c r="AB3444" s="53"/>
      <c r="AN3444" s="48"/>
    </row>
    <row r="3445" spans="27:40" s="10" customFormat="1" x14ac:dyDescent="0.2">
      <c r="AA3445" s="48"/>
      <c r="AB3445" s="53"/>
      <c r="AN3445" s="48"/>
    </row>
    <row r="3446" spans="27:40" s="10" customFormat="1" x14ac:dyDescent="0.2">
      <c r="AA3446" s="48"/>
      <c r="AB3446" s="53"/>
      <c r="AN3446" s="48"/>
    </row>
    <row r="3447" spans="27:40" s="10" customFormat="1" x14ac:dyDescent="0.2">
      <c r="AA3447" s="48"/>
      <c r="AB3447" s="53"/>
      <c r="AN3447" s="48"/>
    </row>
    <row r="3448" spans="27:40" s="10" customFormat="1" x14ac:dyDescent="0.2">
      <c r="AA3448" s="48"/>
      <c r="AB3448" s="53"/>
      <c r="AN3448" s="48"/>
    </row>
    <row r="3449" spans="27:40" s="10" customFormat="1" x14ac:dyDescent="0.2">
      <c r="AA3449" s="48"/>
      <c r="AB3449" s="53"/>
      <c r="AN3449" s="48"/>
    </row>
    <row r="3450" spans="27:40" s="10" customFormat="1" x14ac:dyDescent="0.2">
      <c r="AA3450" s="48"/>
      <c r="AB3450" s="53"/>
      <c r="AN3450" s="48"/>
    </row>
    <row r="3451" spans="27:40" s="10" customFormat="1" x14ac:dyDescent="0.2">
      <c r="AA3451" s="48"/>
      <c r="AB3451" s="53"/>
      <c r="AN3451" s="48"/>
    </row>
    <row r="3452" spans="27:40" s="10" customFormat="1" x14ac:dyDescent="0.2">
      <c r="AA3452" s="48"/>
      <c r="AB3452" s="53"/>
      <c r="AN3452" s="48"/>
    </row>
    <row r="3453" spans="27:40" s="10" customFormat="1" x14ac:dyDescent="0.2">
      <c r="AA3453" s="48"/>
      <c r="AB3453" s="53"/>
      <c r="AN3453" s="48"/>
    </row>
    <row r="3454" spans="27:40" s="10" customFormat="1" x14ac:dyDescent="0.2">
      <c r="AA3454" s="48"/>
      <c r="AB3454" s="53"/>
      <c r="AN3454" s="48"/>
    </row>
    <row r="3455" spans="27:40" s="10" customFormat="1" x14ac:dyDescent="0.2">
      <c r="AA3455" s="48"/>
      <c r="AB3455" s="53"/>
      <c r="AN3455" s="48"/>
    </row>
    <row r="3456" spans="27:40" s="10" customFormat="1" x14ac:dyDescent="0.2">
      <c r="AA3456" s="48"/>
      <c r="AB3456" s="53"/>
      <c r="AN3456" s="48"/>
    </row>
    <row r="3457" spans="27:40" s="10" customFormat="1" x14ac:dyDescent="0.2">
      <c r="AA3457" s="48"/>
      <c r="AB3457" s="53"/>
      <c r="AN3457" s="48"/>
    </row>
    <row r="3458" spans="27:40" s="10" customFormat="1" x14ac:dyDescent="0.2">
      <c r="AA3458" s="48"/>
      <c r="AB3458" s="53"/>
      <c r="AN3458" s="48"/>
    </row>
    <row r="3459" spans="27:40" s="10" customFormat="1" x14ac:dyDescent="0.2">
      <c r="AA3459" s="48"/>
      <c r="AB3459" s="53"/>
      <c r="AN3459" s="48"/>
    </row>
    <row r="3460" spans="27:40" s="10" customFormat="1" x14ac:dyDescent="0.2">
      <c r="AA3460" s="48"/>
      <c r="AB3460" s="53"/>
      <c r="AN3460" s="48"/>
    </row>
    <row r="3461" spans="27:40" s="10" customFormat="1" x14ac:dyDescent="0.2">
      <c r="AA3461" s="48"/>
      <c r="AB3461" s="53"/>
      <c r="AN3461" s="48"/>
    </row>
    <row r="3462" spans="27:40" s="10" customFormat="1" x14ac:dyDescent="0.2">
      <c r="AA3462" s="48"/>
      <c r="AB3462" s="53"/>
      <c r="AN3462" s="48"/>
    </row>
    <row r="3463" spans="27:40" s="10" customFormat="1" x14ac:dyDescent="0.2">
      <c r="AA3463" s="48"/>
      <c r="AB3463" s="53"/>
      <c r="AN3463" s="48"/>
    </row>
    <row r="3464" spans="27:40" s="10" customFormat="1" x14ac:dyDescent="0.2">
      <c r="AA3464" s="48"/>
      <c r="AB3464" s="53"/>
      <c r="AN3464" s="48"/>
    </row>
    <row r="3465" spans="27:40" s="10" customFormat="1" x14ac:dyDescent="0.2">
      <c r="AA3465" s="48"/>
      <c r="AB3465" s="53"/>
      <c r="AN3465" s="48"/>
    </row>
    <row r="3466" spans="27:40" s="10" customFormat="1" x14ac:dyDescent="0.2">
      <c r="AA3466" s="48"/>
      <c r="AB3466" s="53"/>
      <c r="AN3466" s="48"/>
    </row>
    <row r="3467" spans="27:40" s="10" customFormat="1" x14ac:dyDescent="0.2">
      <c r="AA3467" s="48"/>
      <c r="AB3467" s="53"/>
      <c r="AN3467" s="48"/>
    </row>
    <row r="3468" spans="27:40" s="10" customFormat="1" x14ac:dyDescent="0.2">
      <c r="AA3468" s="48"/>
      <c r="AB3468" s="53"/>
      <c r="AN3468" s="48"/>
    </row>
    <row r="3469" spans="27:40" s="10" customFormat="1" x14ac:dyDescent="0.2">
      <c r="AA3469" s="48"/>
      <c r="AB3469" s="53"/>
      <c r="AN3469" s="48"/>
    </row>
    <row r="3470" spans="27:40" s="10" customFormat="1" x14ac:dyDescent="0.2">
      <c r="AA3470" s="48"/>
      <c r="AB3470" s="53"/>
      <c r="AN3470" s="48"/>
    </row>
    <row r="3471" spans="27:40" s="10" customFormat="1" x14ac:dyDescent="0.2">
      <c r="AA3471" s="48"/>
      <c r="AB3471" s="53"/>
      <c r="AN3471" s="48"/>
    </row>
    <row r="3472" spans="27:40" s="10" customFormat="1" x14ac:dyDescent="0.2">
      <c r="AA3472" s="48"/>
      <c r="AB3472" s="53"/>
      <c r="AN3472" s="48"/>
    </row>
    <row r="3473" spans="27:40" s="10" customFormat="1" x14ac:dyDescent="0.2">
      <c r="AA3473" s="48"/>
      <c r="AB3473" s="53"/>
      <c r="AN3473" s="48"/>
    </row>
    <row r="3474" spans="27:40" s="10" customFormat="1" x14ac:dyDescent="0.2">
      <c r="AA3474" s="48"/>
      <c r="AB3474" s="53"/>
      <c r="AN3474" s="48"/>
    </row>
    <row r="3475" spans="27:40" s="10" customFormat="1" x14ac:dyDescent="0.2">
      <c r="AA3475" s="48"/>
      <c r="AB3475" s="53"/>
      <c r="AN3475" s="48"/>
    </row>
    <row r="3476" spans="27:40" s="10" customFormat="1" x14ac:dyDescent="0.2">
      <c r="AA3476" s="48"/>
      <c r="AB3476" s="53"/>
      <c r="AN3476" s="48"/>
    </row>
    <row r="3477" spans="27:40" s="10" customFormat="1" x14ac:dyDescent="0.2">
      <c r="AA3477" s="48"/>
      <c r="AB3477" s="53"/>
      <c r="AN3477" s="48"/>
    </row>
    <row r="3478" spans="27:40" s="10" customFormat="1" x14ac:dyDescent="0.2">
      <c r="AA3478" s="48"/>
      <c r="AB3478" s="53"/>
      <c r="AN3478" s="48"/>
    </row>
    <row r="3479" spans="27:40" s="10" customFormat="1" x14ac:dyDescent="0.2">
      <c r="AA3479" s="48"/>
      <c r="AB3479" s="53"/>
      <c r="AN3479" s="48"/>
    </row>
    <row r="3480" spans="27:40" s="10" customFormat="1" x14ac:dyDescent="0.2">
      <c r="AA3480" s="48"/>
      <c r="AB3480" s="53"/>
      <c r="AN3480" s="48"/>
    </row>
    <row r="3481" spans="27:40" s="10" customFormat="1" x14ac:dyDescent="0.2">
      <c r="AA3481" s="48"/>
      <c r="AB3481" s="53"/>
      <c r="AN3481" s="48"/>
    </row>
    <row r="3482" spans="27:40" s="10" customFormat="1" x14ac:dyDescent="0.2">
      <c r="AA3482" s="48"/>
      <c r="AB3482" s="53"/>
      <c r="AN3482" s="48"/>
    </row>
    <row r="3483" spans="27:40" s="10" customFormat="1" x14ac:dyDescent="0.2">
      <c r="AA3483" s="48"/>
      <c r="AB3483" s="53"/>
      <c r="AN3483" s="48"/>
    </row>
    <row r="3484" spans="27:40" s="10" customFormat="1" x14ac:dyDescent="0.2">
      <c r="AA3484" s="48"/>
      <c r="AB3484" s="53"/>
      <c r="AN3484" s="48"/>
    </row>
    <row r="3485" spans="27:40" s="10" customFormat="1" x14ac:dyDescent="0.2">
      <c r="AA3485" s="48"/>
      <c r="AB3485" s="53"/>
      <c r="AN3485" s="48"/>
    </row>
    <row r="3486" spans="27:40" s="10" customFormat="1" x14ac:dyDescent="0.2">
      <c r="AA3486" s="48"/>
      <c r="AB3486" s="53"/>
      <c r="AN3486" s="48"/>
    </row>
    <row r="3487" spans="27:40" s="10" customFormat="1" x14ac:dyDescent="0.2">
      <c r="AA3487" s="48"/>
      <c r="AB3487" s="53"/>
      <c r="AN3487" s="48"/>
    </row>
    <row r="3488" spans="27:40" s="10" customFormat="1" x14ac:dyDescent="0.2">
      <c r="AA3488" s="48"/>
      <c r="AB3488" s="53"/>
      <c r="AN3488" s="48"/>
    </row>
    <row r="3489" spans="27:40" s="10" customFormat="1" x14ac:dyDescent="0.2">
      <c r="AA3489" s="48"/>
      <c r="AB3489" s="53"/>
      <c r="AN3489" s="48"/>
    </row>
    <row r="3490" spans="27:40" s="10" customFormat="1" x14ac:dyDescent="0.2">
      <c r="AA3490" s="48"/>
      <c r="AB3490" s="53"/>
      <c r="AN3490" s="48"/>
    </row>
    <row r="3491" spans="27:40" s="10" customFormat="1" x14ac:dyDescent="0.2">
      <c r="AA3491" s="48"/>
      <c r="AB3491" s="53"/>
      <c r="AN3491" s="48"/>
    </row>
    <row r="3492" spans="27:40" s="10" customFormat="1" x14ac:dyDescent="0.2">
      <c r="AA3492" s="48"/>
      <c r="AB3492" s="53"/>
      <c r="AN3492" s="48"/>
    </row>
    <row r="3493" spans="27:40" s="10" customFormat="1" x14ac:dyDescent="0.2">
      <c r="AA3493" s="48"/>
      <c r="AB3493" s="53"/>
      <c r="AN3493" s="48"/>
    </row>
    <row r="3494" spans="27:40" s="10" customFormat="1" x14ac:dyDescent="0.2">
      <c r="AA3494" s="48"/>
      <c r="AB3494" s="53"/>
      <c r="AN3494" s="48"/>
    </row>
    <row r="3495" spans="27:40" s="10" customFormat="1" x14ac:dyDescent="0.2">
      <c r="AA3495" s="48"/>
      <c r="AB3495" s="53"/>
      <c r="AN3495" s="48"/>
    </row>
    <row r="3496" spans="27:40" s="10" customFormat="1" x14ac:dyDescent="0.2">
      <c r="AA3496" s="48"/>
      <c r="AB3496" s="53"/>
      <c r="AN3496" s="48"/>
    </row>
    <row r="3497" spans="27:40" s="10" customFormat="1" x14ac:dyDescent="0.2">
      <c r="AA3497" s="48"/>
      <c r="AB3497" s="53"/>
      <c r="AN3497" s="48"/>
    </row>
    <row r="3498" spans="27:40" s="10" customFormat="1" x14ac:dyDescent="0.2">
      <c r="AA3498" s="48"/>
      <c r="AB3498" s="53"/>
      <c r="AN3498" s="48"/>
    </row>
    <row r="3499" spans="27:40" s="10" customFormat="1" x14ac:dyDescent="0.2">
      <c r="AA3499" s="48"/>
      <c r="AB3499" s="53"/>
      <c r="AN3499" s="48"/>
    </row>
    <row r="3500" spans="27:40" s="10" customFormat="1" x14ac:dyDescent="0.2">
      <c r="AA3500" s="48"/>
      <c r="AB3500" s="53"/>
      <c r="AN3500" s="48"/>
    </row>
    <row r="3501" spans="27:40" s="10" customFormat="1" x14ac:dyDescent="0.2">
      <c r="AA3501" s="48"/>
      <c r="AB3501" s="53"/>
      <c r="AN3501" s="48"/>
    </row>
    <row r="3502" spans="27:40" s="10" customFormat="1" x14ac:dyDescent="0.2">
      <c r="AA3502" s="48"/>
      <c r="AB3502" s="53"/>
      <c r="AN3502" s="48"/>
    </row>
    <row r="3503" spans="27:40" s="10" customFormat="1" x14ac:dyDescent="0.2">
      <c r="AA3503" s="48"/>
      <c r="AB3503" s="53"/>
      <c r="AN3503" s="48"/>
    </row>
    <row r="3504" spans="27:40" s="10" customFormat="1" x14ac:dyDescent="0.2">
      <c r="AA3504" s="48"/>
      <c r="AB3504" s="53"/>
      <c r="AN3504" s="48"/>
    </row>
    <row r="3505" spans="27:40" s="10" customFormat="1" x14ac:dyDescent="0.2">
      <c r="AA3505" s="48"/>
      <c r="AB3505" s="53"/>
      <c r="AN3505" s="48"/>
    </row>
    <row r="3506" spans="27:40" s="10" customFormat="1" x14ac:dyDescent="0.2">
      <c r="AA3506" s="48"/>
      <c r="AB3506" s="53"/>
      <c r="AN3506" s="48"/>
    </row>
    <row r="3507" spans="27:40" s="10" customFormat="1" x14ac:dyDescent="0.2">
      <c r="AA3507" s="48"/>
      <c r="AB3507" s="53"/>
      <c r="AN3507" s="48"/>
    </row>
    <row r="3508" spans="27:40" s="10" customFormat="1" x14ac:dyDescent="0.2">
      <c r="AA3508" s="48"/>
      <c r="AB3508" s="53"/>
      <c r="AN3508" s="48"/>
    </row>
    <row r="3509" spans="27:40" s="10" customFormat="1" x14ac:dyDescent="0.2">
      <c r="AA3509" s="48"/>
      <c r="AB3509" s="53"/>
      <c r="AN3509" s="48"/>
    </row>
    <row r="3510" spans="27:40" s="10" customFormat="1" x14ac:dyDescent="0.2">
      <c r="AA3510" s="48"/>
      <c r="AB3510" s="53"/>
      <c r="AN3510" s="48"/>
    </row>
    <row r="3511" spans="27:40" s="10" customFormat="1" x14ac:dyDescent="0.2">
      <c r="AA3511" s="48"/>
      <c r="AB3511" s="53"/>
      <c r="AN3511" s="48"/>
    </row>
    <row r="3512" spans="27:40" s="10" customFormat="1" x14ac:dyDescent="0.2">
      <c r="AA3512" s="48"/>
      <c r="AB3512" s="53"/>
      <c r="AN3512" s="48"/>
    </row>
    <row r="3513" spans="27:40" s="10" customFormat="1" x14ac:dyDescent="0.2">
      <c r="AA3513" s="48"/>
      <c r="AB3513" s="53"/>
      <c r="AN3513" s="48"/>
    </row>
    <row r="3514" spans="27:40" s="10" customFormat="1" x14ac:dyDescent="0.2">
      <c r="AA3514" s="48"/>
      <c r="AB3514" s="53"/>
      <c r="AN3514" s="48"/>
    </row>
    <row r="3515" spans="27:40" s="10" customFormat="1" x14ac:dyDescent="0.2">
      <c r="AA3515" s="48"/>
      <c r="AB3515" s="53"/>
      <c r="AN3515" s="48"/>
    </row>
    <row r="3516" spans="27:40" s="10" customFormat="1" x14ac:dyDescent="0.2">
      <c r="AA3516" s="48"/>
      <c r="AB3516" s="53"/>
      <c r="AN3516" s="48"/>
    </row>
    <row r="3517" spans="27:40" s="10" customFormat="1" x14ac:dyDescent="0.2">
      <c r="AA3517" s="48"/>
      <c r="AB3517" s="53"/>
      <c r="AN3517" s="48"/>
    </row>
    <row r="3518" spans="27:40" s="10" customFormat="1" x14ac:dyDescent="0.2">
      <c r="AA3518" s="48"/>
      <c r="AB3518" s="53"/>
      <c r="AN3518" s="48"/>
    </row>
    <row r="3519" spans="27:40" s="10" customFormat="1" x14ac:dyDescent="0.2">
      <c r="AA3519" s="48"/>
      <c r="AB3519" s="53"/>
      <c r="AN3519" s="48"/>
    </row>
    <row r="3520" spans="27:40" s="10" customFormat="1" x14ac:dyDescent="0.2">
      <c r="AA3520" s="48"/>
      <c r="AB3520" s="53"/>
      <c r="AN3520" s="48"/>
    </row>
    <row r="3521" spans="27:40" s="10" customFormat="1" x14ac:dyDescent="0.2">
      <c r="AA3521" s="48"/>
      <c r="AB3521" s="53"/>
      <c r="AN3521" s="48"/>
    </row>
    <row r="3522" spans="27:40" s="10" customFormat="1" x14ac:dyDescent="0.2">
      <c r="AA3522" s="48"/>
      <c r="AB3522" s="53"/>
      <c r="AN3522" s="48"/>
    </row>
    <row r="3523" spans="27:40" s="10" customFormat="1" x14ac:dyDescent="0.2">
      <c r="AA3523" s="48"/>
      <c r="AB3523" s="53"/>
      <c r="AN3523" s="48"/>
    </row>
    <row r="3524" spans="27:40" s="10" customFormat="1" x14ac:dyDescent="0.2">
      <c r="AA3524" s="48"/>
      <c r="AB3524" s="53"/>
      <c r="AN3524" s="48"/>
    </row>
    <row r="3525" spans="27:40" s="10" customFormat="1" x14ac:dyDescent="0.2">
      <c r="AA3525" s="48"/>
      <c r="AB3525" s="53"/>
      <c r="AN3525" s="48"/>
    </row>
    <row r="3526" spans="27:40" s="10" customFormat="1" x14ac:dyDescent="0.2">
      <c r="AA3526" s="48"/>
      <c r="AB3526" s="53"/>
      <c r="AN3526" s="48"/>
    </row>
    <row r="3527" spans="27:40" s="10" customFormat="1" x14ac:dyDescent="0.2">
      <c r="AA3527" s="48"/>
      <c r="AB3527" s="53"/>
      <c r="AN3527" s="48"/>
    </row>
    <row r="3528" spans="27:40" s="10" customFormat="1" x14ac:dyDescent="0.2">
      <c r="AA3528" s="48"/>
      <c r="AB3528" s="53"/>
      <c r="AN3528" s="48"/>
    </row>
    <row r="3529" spans="27:40" s="10" customFormat="1" x14ac:dyDescent="0.2">
      <c r="AA3529" s="48"/>
      <c r="AB3529" s="53"/>
      <c r="AN3529" s="48"/>
    </row>
    <row r="3530" spans="27:40" s="10" customFormat="1" x14ac:dyDescent="0.2">
      <c r="AA3530" s="48"/>
      <c r="AB3530" s="53"/>
      <c r="AN3530" s="48"/>
    </row>
    <row r="3531" spans="27:40" s="10" customFormat="1" x14ac:dyDescent="0.2">
      <c r="AA3531" s="48"/>
      <c r="AB3531" s="53"/>
      <c r="AN3531" s="48"/>
    </row>
    <row r="3532" spans="27:40" s="10" customFormat="1" x14ac:dyDescent="0.2">
      <c r="AA3532" s="48"/>
      <c r="AB3532" s="53"/>
      <c r="AN3532" s="48"/>
    </row>
    <row r="3533" spans="27:40" s="10" customFormat="1" x14ac:dyDescent="0.2">
      <c r="AA3533" s="48"/>
      <c r="AB3533" s="53"/>
      <c r="AN3533" s="48"/>
    </row>
    <row r="3534" spans="27:40" s="10" customFormat="1" x14ac:dyDescent="0.2">
      <c r="AA3534" s="48"/>
      <c r="AB3534" s="53"/>
      <c r="AN3534" s="48"/>
    </row>
    <row r="3535" spans="27:40" s="10" customFormat="1" x14ac:dyDescent="0.2">
      <c r="AA3535" s="48"/>
      <c r="AB3535" s="53"/>
      <c r="AN3535" s="48"/>
    </row>
    <row r="3536" spans="27:40" s="10" customFormat="1" x14ac:dyDescent="0.2">
      <c r="AA3536" s="48"/>
      <c r="AB3536" s="53"/>
      <c r="AN3536" s="48"/>
    </row>
    <row r="3537" spans="27:40" s="10" customFormat="1" x14ac:dyDescent="0.2">
      <c r="AA3537" s="48"/>
      <c r="AB3537" s="53"/>
      <c r="AN3537" s="48"/>
    </row>
    <row r="3538" spans="27:40" s="10" customFormat="1" x14ac:dyDescent="0.2">
      <c r="AA3538" s="48"/>
      <c r="AB3538" s="53"/>
      <c r="AN3538" s="48"/>
    </row>
    <row r="3539" spans="27:40" s="10" customFormat="1" x14ac:dyDescent="0.2">
      <c r="AA3539" s="48"/>
      <c r="AB3539" s="53"/>
      <c r="AN3539" s="48"/>
    </row>
    <row r="3540" spans="27:40" s="10" customFormat="1" x14ac:dyDescent="0.2">
      <c r="AA3540" s="48"/>
      <c r="AB3540" s="53"/>
      <c r="AN3540" s="48"/>
    </row>
    <row r="3541" spans="27:40" s="10" customFormat="1" x14ac:dyDescent="0.2">
      <c r="AA3541" s="48"/>
      <c r="AB3541" s="53"/>
      <c r="AN3541" s="48"/>
    </row>
    <row r="3542" spans="27:40" s="10" customFormat="1" x14ac:dyDescent="0.2">
      <c r="AA3542" s="48"/>
      <c r="AB3542" s="53"/>
      <c r="AN3542" s="48"/>
    </row>
    <row r="3543" spans="27:40" s="10" customFormat="1" x14ac:dyDescent="0.2">
      <c r="AA3543" s="48"/>
      <c r="AB3543" s="53"/>
      <c r="AN3543" s="48"/>
    </row>
    <row r="3544" spans="27:40" s="10" customFormat="1" x14ac:dyDescent="0.2">
      <c r="AA3544" s="48"/>
      <c r="AB3544" s="53"/>
      <c r="AN3544" s="48"/>
    </row>
    <row r="3545" spans="27:40" s="10" customFormat="1" x14ac:dyDescent="0.2">
      <c r="AA3545" s="48"/>
      <c r="AB3545" s="53"/>
      <c r="AN3545" s="48"/>
    </row>
    <row r="3546" spans="27:40" s="10" customFormat="1" x14ac:dyDescent="0.2">
      <c r="AA3546" s="48"/>
      <c r="AB3546" s="53"/>
      <c r="AN3546" s="48"/>
    </row>
    <row r="3547" spans="27:40" s="10" customFormat="1" x14ac:dyDescent="0.2">
      <c r="AA3547" s="48"/>
      <c r="AB3547" s="53"/>
      <c r="AN3547" s="48"/>
    </row>
    <row r="3548" spans="27:40" s="10" customFormat="1" x14ac:dyDescent="0.2">
      <c r="AA3548" s="48"/>
      <c r="AB3548" s="53"/>
      <c r="AN3548" s="48"/>
    </row>
    <row r="3549" spans="27:40" s="10" customFormat="1" x14ac:dyDescent="0.2">
      <c r="AA3549" s="48"/>
      <c r="AB3549" s="53"/>
      <c r="AN3549" s="48"/>
    </row>
    <row r="3550" spans="27:40" s="10" customFormat="1" x14ac:dyDescent="0.2">
      <c r="AA3550" s="48"/>
      <c r="AB3550" s="53"/>
      <c r="AN3550" s="48"/>
    </row>
    <row r="3551" spans="27:40" s="10" customFormat="1" x14ac:dyDescent="0.2">
      <c r="AA3551" s="48"/>
      <c r="AB3551" s="53"/>
      <c r="AN3551" s="48"/>
    </row>
    <row r="3552" spans="27:40" s="10" customFormat="1" x14ac:dyDescent="0.2">
      <c r="AA3552" s="48"/>
      <c r="AB3552" s="53"/>
      <c r="AN3552" s="48"/>
    </row>
    <row r="3553" spans="27:40" s="10" customFormat="1" x14ac:dyDescent="0.2">
      <c r="AA3553" s="48"/>
      <c r="AB3553" s="53"/>
      <c r="AN3553" s="48"/>
    </row>
    <row r="3554" spans="27:40" s="10" customFormat="1" x14ac:dyDescent="0.2">
      <c r="AA3554" s="48"/>
      <c r="AB3554" s="53"/>
      <c r="AN3554" s="48"/>
    </row>
    <row r="3555" spans="27:40" s="10" customFormat="1" x14ac:dyDescent="0.2">
      <c r="AA3555" s="48"/>
      <c r="AB3555" s="53"/>
      <c r="AN3555" s="48"/>
    </row>
    <row r="3556" spans="27:40" s="10" customFormat="1" x14ac:dyDescent="0.2">
      <c r="AA3556" s="48"/>
      <c r="AB3556" s="53"/>
      <c r="AN3556" s="48"/>
    </row>
    <row r="3557" spans="27:40" s="10" customFormat="1" x14ac:dyDescent="0.2">
      <c r="AA3557" s="48"/>
      <c r="AB3557" s="53"/>
      <c r="AN3557" s="48"/>
    </row>
    <row r="3558" spans="27:40" s="10" customFormat="1" x14ac:dyDescent="0.2">
      <c r="AA3558" s="48"/>
      <c r="AB3558" s="53"/>
      <c r="AN3558" s="48"/>
    </row>
    <row r="3559" spans="27:40" s="10" customFormat="1" x14ac:dyDescent="0.2">
      <c r="AA3559" s="48"/>
      <c r="AB3559" s="53"/>
      <c r="AN3559" s="48"/>
    </row>
    <row r="3560" spans="27:40" s="10" customFormat="1" x14ac:dyDescent="0.2">
      <c r="AA3560" s="48"/>
      <c r="AB3560" s="53"/>
      <c r="AN3560" s="48"/>
    </row>
    <row r="3561" spans="27:40" s="10" customFormat="1" x14ac:dyDescent="0.2">
      <c r="AA3561" s="48"/>
      <c r="AB3561" s="53"/>
      <c r="AN3561" s="48"/>
    </row>
    <row r="3562" spans="27:40" s="10" customFormat="1" x14ac:dyDescent="0.2">
      <c r="AA3562" s="48"/>
      <c r="AB3562" s="53"/>
      <c r="AN3562" s="48"/>
    </row>
    <row r="3563" spans="27:40" s="10" customFormat="1" x14ac:dyDescent="0.2">
      <c r="AA3563" s="48"/>
      <c r="AB3563" s="53"/>
      <c r="AN3563" s="48"/>
    </row>
    <row r="3564" spans="27:40" s="10" customFormat="1" x14ac:dyDescent="0.2">
      <c r="AA3564" s="48"/>
      <c r="AB3564" s="53"/>
      <c r="AN3564" s="48"/>
    </row>
    <row r="3565" spans="27:40" s="10" customFormat="1" x14ac:dyDescent="0.2">
      <c r="AA3565" s="48"/>
      <c r="AB3565" s="53"/>
      <c r="AN3565" s="48"/>
    </row>
    <row r="3566" spans="27:40" s="10" customFormat="1" x14ac:dyDescent="0.2">
      <c r="AA3566" s="48"/>
      <c r="AB3566" s="53"/>
      <c r="AN3566" s="48"/>
    </row>
    <row r="3567" spans="27:40" s="10" customFormat="1" x14ac:dyDescent="0.2">
      <c r="AA3567" s="48"/>
      <c r="AB3567" s="53"/>
      <c r="AN3567" s="48"/>
    </row>
    <row r="3568" spans="27:40" s="10" customFormat="1" x14ac:dyDescent="0.2">
      <c r="AA3568" s="48"/>
      <c r="AB3568" s="53"/>
      <c r="AN3568" s="48"/>
    </row>
    <row r="3569" spans="27:40" s="10" customFormat="1" x14ac:dyDescent="0.2">
      <c r="AA3569" s="48"/>
      <c r="AB3569" s="53"/>
      <c r="AN3569" s="48"/>
    </row>
    <row r="3570" spans="27:40" s="10" customFormat="1" x14ac:dyDescent="0.2">
      <c r="AA3570" s="48"/>
      <c r="AB3570" s="53"/>
      <c r="AN3570" s="48"/>
    </row>
    <row r="3571" spans="27:40" s="10" customFormat="1" x14ac:dyDescent="0.2">
      <c r="AA3571" s="48"/>
      <c r="AB3571" s="53"/>
      <c r="AN3571" s="48"/>
    </row>
    <row r="3572" spans="27:40" s="10" customFormat="1" x14ac:dyDescent="0.2">
      <c r="AA3572" s="48"/>
      <c r="AB3572" s="53"/>
      <c r="AN3572" s="48"/>
    </row>
    <row r="3573" spans="27:40" s="10" customFormat="1" x14ac:dyDescent="0.2">
      <c r="AA3573" s="48"/>
      <c r="AB3573" s="53"/>
      <c r="AN3573" s="48"/>
    </row>
    <row r="3574" spans="27:40" s="10" customFormat="1" x14ac:dyDescent="0.2">
      <c r="AA3574" s="48"/>
      <c r="AB3574" s="53"/>
      <c r="AN3574" s="48"/>
    </row>
    <row r="3575" spans="27:40" s="10" customFormat="1" x14ac:dyDescent="0.2">
      <c r="AA3575" s="48"/>
      <c r="AB3575" s="53"/>
      <c r="AN3575" s="48"/>
    </row>
    <row r="3576" spans="27:40" s="10" customFormat="1" x14ac:dyDescent="0.2">
      <c r="AA3576" s="48"/>
      <c r="AB3576" s="53"/>
      <c r="AN3576" s="48"/>
    </row>
    <row r="3577" spans="27:40" s="10" customFormat="1" x14ac:dyDescent="0.2">
      <c r="AA3577" s="48"/>
      <c r="AB3577" s="53"/>
      <c r="AN3577" s="48"/>
    </row>
    <row r="3578" spans="27:40" s="10" customFormat="1" x14ac:dyDescent="0.2">
      <c r="AA3578" s="48"/>
      <c r="AB3578" s="53"/>
      <c r="AN3578" s="48"/>
    </row>
    <row r="3579" spans="27:40" s="10" customFormat="1" x14ac:dyDescent="0.2">
      <c r="AA3579" s="48"/>
      <c r="AB3579" s="53"/>
      <c r="AN3579" s="48"/>
    </row>
    <row r="3580" spans="27:40" s="10" customFormat="1" x14ac:dyDescent="0.2">
      <c r="AA3580" s="48"/>
      <c r="AB3580" s="53"/>
      <c r="AN3580" s="48"/>
    </row>
    <row r="3581" spans="27:40" s="10" customFormat="1" x14ac:dyDescent="0.2">
      <c r="AA3581" s="48"/>
      <c r="AB3581" s="53"/>
      <c r="AN3581" s="48"/>
    </row>
    <row r="3582" spans="27:40" s="10" customFormat="1" x14ac:dyDescent="0.2">
      <c r="AA3582" s="48"/>
      <c r="AB3582" s="53"/>
      <c r="AN3582" s="48"/>
    </row>
    <row r="3583" spans="27:40" s="10" customFormat="1" x14ac:dyDescent="0.2">
      <c r="AA3583" s="48"/>
      <c r="AB3583" s="53"/>
      <c r="AN3583" s="48"/>
    </row>
    <row r="3584" spans="27:40" s="10" customFormat="1" x14ac:dyDescent="0.2">
      <c r="AA3584" s="48"/>
      <c r="AB3584" s="53"/>
      <c r="AN3584" s="48"/>
    </row>
    <row r="3585" spans="27:40" s="10" customFormat="1" x14ac:dyDescent="0.2">
      <c r="AA3585" s="48"/>
      <c r="AB3585" s="53"/>
      <c r="AN3585" s="48"/>
    </row>
    <row r="3586" spans="27:40" s="10" customFormat="1" x14ac:dyDescent="0.2">
      <c r="AA3586" s="48"/>
      <c r="AB3586" s="53"/>
      <c r="AN3586" s="48"/>
    </row>
    <row r="3587" spans="27:40" s="10" customFormat="1" x14ac:dyDescent="0.2">
      <c r="AA3587" s="48"/>
      <c r="AB3587" s="53"/>
      <c r="AN3587" s="48"/>
    </row>
    <row r="3588" spans="27:40" s="10" customFormat="1" x14ac:dyDescent="0.2">
      <c r="AA3588" s="48"/>
      <c r="AB3588" s="53"/>
      <c r="AN3588" s="48"/>
    </row>
    <row r="3589" spans="27:40" s="10" customFormat="1" x14ac:dyDescent="0.2">
      <c r="AA3589" s="48"/>
      <c r="AB3589" s="53"/>
      <c r="AN3589" s="48"/>
    </row>
    <row r="3590" spans="27:40" s="10" customFormat="1" x14ac:dyDescent="0.2">
      <c r="AA3590" s="48"/>
      <c r="AB3590" s="53"/>
      <c r="AN3590" s="48"/>
    </row>
    <row r="3591" spans="27:40" s="10" customFormat="1" x14ac:dyDescent="0.2">
      <c r="AA3591" s="48"/>
      <c r="AB3591" s="53"/>
      <c r="AN3591" s="48"/>
    </row>
    <row r="3592" spans="27:40" s="10" customFormat="1" x14ac:dyDescent="0.2">
      <c r="AA3592" s="48"/>
      <c r="AB3592" s="53"/>
      <c r="AN3592" s="48"/>
    </row>
    <row r="3593" spans="27:40" s="10" customFormat="1" x14ac:dyDescent="0.2">
      <c r="AA3593" s="48"/>
      <c r="AB3593" s="53"/>
      <c r="AN3593" s="48"/>
    </row>
    <row r="3594" spans="27:40" s="10" customFormat="1" x14ac:dyDescent="0.2">
      <c r="AA3594" s="48"/>
      <c r="AB3594" s="53"/>
      <c r="AN3594" s="48"/>
    </row>
    <row r="3595" spans="27:40" s="10" customFormat="1" x14ac:dyDescent="0.2">
      <c r="AA3595" s="48"/>
      <c r="AB3595" s="53"/>
      <c r="AN3595" s="48"/>
    </row>
    <row r="3596" spans="27:40" s="10" customFormat="1" x14ac:dyDescent="0.2">
      <c r="AA3596" s="48"/>
      <c r="AB3596" s="53"/>
      <c r="AN3596" s="48"/>
    </row>
    <row r="3597" spans="27:40" s="10" customFormat="1" x14ac:dyDescent="0.2">
      <c r="AA3597" s="48"/>
      <c r="AB3597" s="53"/>
      <c r="AN3597" s="48"/>
    </row>
    <row r="3598" spans="27:40" s="10" customFormat="1" x14ac:dyDescent="0.2">
      <c r="AA3598" s="48"/>
      <c r="AB3598" s="53"/>
      <c r="AN3598" s="48"/>
    </row>
    <row r="3599" spans="27:40" s="10" customFormat="1" x14ac:dyDescent="0.2">
      <c r="AA3599" s="48"/>
      <c r="AB3599" s="53"/>
      <c r="AN3599" s="48"/>
    </row>
    <row r="3600" spans="27:40" s="10" customFormat="1" x14ac:dyDescent="0.2">
      <c r="AA3600" s="48"/>
      <c r="AB3600" s="53"/>
      <c r="AN3600" s="48"/>
    </row>
    <row r="3601" spans="27:40" s="10" customFormat="1" x14ac:dyDescent="0.2">
      <c r="AA3601" s="48"/>
      <c r="AB3601" s="53"/>
      <c r="AN3601" s="48"/>
    </row>
    <row r="3602" spans="27:40" s="10" customFormat="1" x14ac:dyDescent="0.2">
      <c r="AA3602" s="48"/>
      <c r="AB3602" s="53"/>
      <c r="AN3602" s="48"/>
    </row>
    <row r="3603" spans="27:40" s="10" customFormat="1" x14ac:dyDescent="0.2">
      <c r="AA3603" s="48"/>
      <c r="AB3603" s="53"/>
      <c r="AN3603" s="48"/>
    </row>
    <row r="3604" spans="27:40" s="10" customFormat="1" x14ac:dyDescent="0.2">
      <c r="AA3604" s="48"/>
      <c r="AB3604" s="53"/>
      <c r="AN3604" s="48"/>
    </row>
    <row r="3605" spans="27:40" s="10" customFormat="1" x14ac:dyDescent="0.2">
      <c r="AA3605" s="48"/>
      <c r="AB3605" s="53"/>
      <c r="AN3605" s="48"/>
    </row>
    <row r="3606" spans="27:40" s="10" customFormat="1" x14ac:dyDescent="0.2">
      <c r="AA3606" s="48"/>
      <c r="AB3606" s="53"/>
      <c r="AN3606" s="48"/>
    </row>
    <row r="3607" spans="27:40" s="10" customFormat="1" x14ac:dyDescent="0.2">
      <c r="AA3607" s="48"/>
      <c r="AB3607" s="53"/>
      <c r="AN3607" s="48"/>
    </row>
    <row r="3608" spans="27:40" s="10" customFormat="1" x14ac:dyDescent="0.2">
      <c r="AA3608" s="48"/>
      <c r="AB3608" s="53"/>
      <c r="AN3608" s="48"/>
    </row>
    <row r="3609" spans="27:40" s="10" customFormat="1" x14ac:dyDescent="0.2">
      <c r="AA3609" s="48"/>
      <c r="AB3609" s="53"/>
      <c r="AN3609" s="48"/>
    </row>
    <row r="3610" spans="27:40" s="10" customFormat="1" x14ac:dyDescent="0.2">
      <c r="AA3610" s="48"/>
      <c r="AB3610" s="53"/>
      <c r="AN3610" s="48"/>
    </row>
    <row r="3611" spans="27:40" s="10" customFormat="1" x14ac:dyDescent="0.2">
      <c r="AA3611" s="48"/>
      <c r="AB3611" s="53"/>
      <c r="AN3611" s="48"/>
    </row>
    <row r="3612" spans="27:40" s="10" customFormat="1" x14ac:dyDescent="0.2">
      <c r="AA3612" s="48"/>
      <c r="AB3612" s="53"/>
      <c r="AN3612" s="48"/>
    </row>
    <row r="3613" spans="27:40" s="10" customFormat="1" x14ac:dyDescent="0.2">
      <c r="AA3613" s="48"/>
      <c r="AB3613" s="53"/>
      <c r="AN3613" s="48"/>
    </row>
    <row r="3614" spans="27:40" s="10" customFormat="1" x14ac:dyDescent="0.2">
      <c r="AA3614" s="48"/>
      <c r="AB3614" s="53"/>
      <c r="AN3614" s="48"/>
    </row>
    <row r="3615" spans="27:40" s="10" customFormat="1" x14ac:dyDescent="0.2">
      <c r="AA3615" s="48"/>
      <c r="AB3615" s="53"/>
      <c r="AN3615" s="48"/>
    </row>
    <row r="3616" spans="27:40" s="10" customFormat="1" x14ac:dyDescent="0.2">
      <c r="AA3616" s="48"/>
      <c r="AB3616" s="53"/>
      <c r="AN3616" s="48"/>
    </row>
    <row r="3617" spans="27:40" s="10" customFormat="1" x14ac:dyDescent="0.2">
      <c r="AA3617" s="48"/>
      <c r="AB3617" s="53"/>
      <c r="AN3617" s="48"/>
    </row>
    <row r="3618" spans="27:40" s="10" customFormat="1" x14ac:dyDescent="0.2">
      <c r="AA3618" s="48"/>
      <c r="AB3618" s="53"/>
      <c r="AN3618" s="48"/>
    </row>
    <row r="3619" spans="27:40" s="10" customFormat="1" x14ac:dyDescent="0.2">
      <c r="AA3619" s="48"/>
      <c r="AB3619" s="53"/>
      <c r="AN3619" s="48"/>
    </row>
    <row r="3620" spans="27:40" s="10" customFormat="1" x14ac:dyDescent="0.2">
      <c r="AA3620" s="48"/>
      <c r="AB3620" s="53"/>
      <c r="AN3620" s="48"/>
    </row>
    <row r="3621" spans="27:40" s="10" customFormat="1" x14ac:dyDescent="0.2">
      <c r="AA3621" s="48"/>
      <c r="AB3621" s="53"/>
      <c r="AN3621" s="48"/>
    </row>
    <row r="3622" spans="27:40" s="10" customFormat="1" x14ac:dyDescent="0.2">
      <c r="AA3622" s="48"/>
      <c r="AB3622" s="53"/>
      <c r="AN3622" s="48"/>
    </row>
    <row r="3623" spans="27:40" s="10" customFormat="1" x14ac:dyDescent="0.2">
      <c r="AA3623" s="48"/>
      <c r="AB3623" s="53"/>
      <c r="AN3623" s="48"/>
    </row>
    <row r="3624" spans="27:40" s="10" customFormat="1" x14ac:dyDescent="0.2">
      <c r="AA3624" s="48"/>
      <c r="AB3624" s="53"/>
      <c r="AN3624" s="48"/>
    </row>
    <row r="3625" spans="27:40" s="10" customFormat="1" x14ac:dyDescent="0.2">
      <c r="AA3625" s="48"/>
      <c r="AB3625" s="53"/>
      <c r="AN3625" s="48"/>
    </row>
    <row r="3626" spans="27:40" s="10" customFormat="1" x14ac:dyDescent="0.2">
      <c r="AA3626" s="48"/>
      <c r="AB3626" s="53"/>
      <c r="AN3626" s="48"/>
    </row>
    <row r="3627" spans="27:40" s="10" customFormat="1" x14ac:dyDescent="0.2">
      <c r="AA3627" s="48"/>
      <c r="AB3627" s="53"/>
      <c r="AN3627" s="48"/>
    </row>
    <row r="3628" spans="27:40" s="10" customFormat="1" x14ac:dyDescent="0.2">
      <c r="AA3628" s="48"/>
      <c r="AB3628" s="53"/>
      <c r="AN3628" s="48"/>
    </row>
    <row r="3629" spans="27:40" s="10" customFormat="1" x14ac:dyDescent="0.2">
      <c r="AA3629" s="48"/>
      <c r="AB3629" s="53"/>
      <c r="AN3629" s="48"/>
    </row>
    <row r="3630" spans="27:40" s="10" customFormat="1" x14ac:dyDescent="0.2">
      <c r="AA3630" s="48"/>
      <c r="AB3630" s="53"/>
      <c r="AN3630" s="48"/>
    </row>
    <row r="3631" spans="27:40" s="10" customFormat="1" x14ac:dyDescent="0.2">
      <c r="AA3631" s="48"/>
      <c r="AB3631" s="53"/>
      <c r="AN3631" s="48"/>
    </row>
    <row r="3632" spans="27:40" s="10" customFormat="1" x14ac:dyDescent="0.2">
      <c r="AA3632" s="48"/>
      <c r="AB3632" s="53"/>
      <c r="AN3632" s="48"/>
    </row>
    <row r="3633" spans="27:40" s="10" customFormat="1" x14ac:dyDescent="0.2">
      <c r="AA3633" s="48"/>
      <c r="AB3633" s="53"/>
      <c r="AN3633" s="48"/>
    </row>
    <row r="3634" spans="27:40" s="10" customFormat="1" x14ac:dyDescent="0.2">
      <c r="AA3634" s="48"/>
      <c r="AB3634" s="53"/>
      <c r="AN3634" s="48"/>
    </row>
    <row r="3635" spans="27:40" s="10" customFormat="1" x14ac:dyDescent="0.2">
      <c r="AA3635" s="48"/>
      <c r="AB3635" s="53"/>
      <c r="AN3635" s="48"/>
    </row>
    <row r="3636" spans="27:40" s="10" customFormat="1" x14ac:dyDescent="0.2">
      <c r="AA3636" s="48"/>
      <c r="AB3636" s="53"/>
      <c r="AN3636" s="48"/>
    </row>
    <row r="3637" spans="27:40" s="10" customFormat="1" x14ac:dyDescent="0.2">
      <c r="AA3637" s="48"/>
      <c r="AB3637" s="53"/>
      <c r="AN3637" s="48"/>
    </row>
    <row r="3638" spans="27:40" s="10" customFormat="1" x14ac:dyDescent="0.2">
      <c r="AA3638" s="48"/>
      <c r="AB3638" s="53"/>
      <c r="AN3638" s="48"/>
    </row>
    <row r="3639" spans="27:40" s="10" customFormat="1" x14ac:dyDescent="0.2">
      <c r="AA3639" s="48"/>
      <c r="AB3639" s="53"/>
      <c r="AN3639" s="48"/>
    </row>
    <row r="3640" spans="27:40" s="10" customFormat="1" x14ac:dyDescent="0.2">
      <c r="AA3640" s="48"/>
      <c r="AB3640" s="53"/>
      <c r="AN3640" s="48"/>
    </row>
    <row r="3641" spans="27:40" s="10" customFormat="1" x14ac:dyDescent="0.2">
      <c r="AA3641" s="48"/>
      <c r="AB3641" s="53"/>
      <c r="AN3641" s="48"/>
    </row>
    <row r="3642" spans="27:40" s="10" customFormat="1" x14ac:dyDescent="0.2">
      <c r="AA3642" s="48"/>
      <c r="AB3642" s="53"/>
      <c r="AN3642" s="48"/>
    </row>
    <row r="3643" spans="27:40" s="10" customFormat="1" x14ac:dyDescent="0.2">
      <c r="AA3643" s="48"/>
      <c r="AB3643" s="53"/>
      <c r="AN3643" s="48"/>
    </row>
    <row r="3644" spans="27:40" s="10" customFormat="1" x14ac:dyDescent="0.2">
      <c r="AA3644" s="48"/>
      <c r="AB3644" s="53"/>
      <c r="AN3644" s="48"/>
    </row>
    <row r="3645" spans="27:40" s="10" customFormat="1" x14ac:dyDescent="0.2">
      <c r="AA3645" s="48"/>
      <c r="AB3645" s="53"/>
      <c r="AN3645" s="48"/>
    </row>
    <row r="3646" spans="27:40" s="10" customFormat="1" x14ac:dyDescent="0.2">
      <c r="AA3646" s="48"/>
      <c r="AB3646" s="53"/>
      <c r="AN3646" s="48"/>
    </row>
    <row r="3647" spans="27:40" s="10" customFormat="1" x14ac:dyDescent="0.2">
      <c r="AA3647" s="48"/>
      <c r="AB3647" s="53"/>
      <c r="AN3647" s="48"/>
    </row>
    <row r="3648" spans="27:40" s="10" customFormat="1" x14ac:dyDescent="0.2">
      <c r="AA3648" s="48"/>
      <c r="AB3648" s="53"/>
      <c r="AN3648" s="48"/>
    </row>
    <row r="3649" spans="27:40" s="10" customFormat="1" x14ac:dyDescent="0.2">
      <c r="AA3649" s="48"/>
      <c r="AB3649" s="53"/>
      <c r="AN3649" s="48"/>
    </row>
    <row r="3650" spans="27:40" s="10" customFormat="1" x14ac:dyDescent="0.2">
      <c r="AA3650" s="48"/>
      <c r="AB3650" s="53"/>
      <c r="AN3650" s="48"/>
    </row>
    <row r="3651" spans="27:40" s="10" customFormat="1" x14ac:dyDescent="0.2">
      <c r="AA3651" s="48"/>
      <c r="AB3651" s="53"/>
      <c r="AN3651" s="48"/>
    </row>
    <row r="3652" spans="27:40" s="10" customFormat="1" x14ac:dyDescent="0.2">
      <c r="AA3652" s="48"/>
      <c r="AB3652" s="53"/>
      <c r="AN3652" s="48"/>
    </row>
    <row r="3653" spans="27:40" s="10" customFormat="1" x14ac:dyDescent="0.2">
      <c r="AA3653" s="48"/>
      <c r="AB3653" s="53"/>
      <c r="AN3653" s="48"/>
    </row>
    <row r="3654" spans="27:40" s="10" customFormat="1" x14ac:dyDescent="0.2">
      <c r="AA3654" s="48"/>
      <c r="AB3654" s="53"/>
      <c r="AN3654" s="48"/>
    </row>
    <row r="3655" spans="27:40" s="10" customFormat="1" x14ac:dyDescent="0.2">
      <c r="AA3655" s="48"/>
      <c r="AB3655" s="53"/>
      <c r="AN3655" s="48"/>
    </row>
    <row r="3656" spans="27:40" s="10" customFormat="1" x14ac:dyDescent="0.2">
      <c r="AA3656" s="48"/>
      <c r="AB3656" s="53"/>
      <c r="AN3656" s="48"/>
    </row>
    <row r="3657" spans="27:40" s="10" customFormat="1" x14ac:dyDescent="0.2">
      <c r="AA3657" s="48"/>
      <c r="AB3657" s="53"/>
      <c r="AN3657" s="48"/>
    </row>
    <row r="3658" spans="27:40" s="10" customFormat="1" x14ac:dyDescent="0.2">
      <c r="AA3658" s="48"/>
      <c r="AB3658" s="53"/>
      <c r="AN3658" s="48"/>
    </row>
    <row r="3659" spans="27:40" s="10" customFormat="1" x14ac:dyDescent="0.2">
      <c r="AA3659" s="48"/>
      <c r="AB3659" s="53"/>
      <c r="AN3659" s="48"/>
    </row>
    <row r="3660" spans="27:40" s="10" customFormat="1" x14ac:dyDescent="0.2">
      <c r="AA3660" s="48"/>
      <c r="AB3660" s="53"/>
      <c r="AN3660" s="48"/>
    </row>
    <row r="3661" spans="27:40" s="10" customFormat="1" x14ac:dyDescent="0.2">
      <c r="AA3661" s="48"/>
      <c r="AB3661" s="53"/>
      <c r="AN3661" s="48"/>
    </row>
    <row r="3662" spans="27:40" s="10" customFormat="1" x14ac:dyDescent="0.2">
      <c r="AA3662" s="48"/>
      <c r="AB3662" s="53"/>
      <c r="AN3662" s="48"/>
    </row>
    <row r="3663" spans="27:40" s="10" customFormat="1" x14ac:dyDescent="0.2">
      <c r="AA3663" s="48"/>
      <c r="AB3663" s="53"/>
      <c r="AN3663" s="48"/>
    </row>
    <row r="3664" spans="27:40" s="10" customFormat="1" x14ac:dyDescent="0.2">
      <c r="AA3664" s="48"/>
      <c r="AB3664" s="53"/>
      <c r="AN3664" s="48"/>
    </row>
    <row r="3665" spans="27:40" s="10" customFormat="1" x14ac:dyDescent="0.2">
      <c r="AA3665" s="48"/>
      <c r="AB3665" s="53"/>
      <c r="AN3665" s="48"/>
    </row>
    <row r="3666" spans="27:40" s="10" customFormat="1" x14ac:dyDescent="0.2">
      <c r="AA3666" s="48"/>
      <c r="AB3666" s="53"/>
      <c r="AN3666" s="48"/>
    </row>
    <row r="3667" spans="27:40" s="10" customFormat="1" x14ac:dyDescent="0.2">
      <c r="AA3667" s="48"/>
      <c r="AB3667" s="53"/>
      <c r="AN3667" s="48"/>
    </row>
    <row r="3668" spans="27:40" s="10" customFormat="1" x14ac:dyDescent="0.2">
      <c r="AA3668" s="48"/>
      <c r="AB3668" s="53"/>
      <c r="AN3668" s="48"/>
    </row>
    <row r="3669" spans="27:40" s="10" customFormat="1" x14ac:dyDescent="0.2">
      <c r="AA3669" s="48"/>
      <c r="AB3669" s="53"/>
      <c r="AN3669" s="48"/>
    </row>
    <row r="3670" spans="27:40" s="10" customFormat="1" x14ac:dyDescent="0.2">
      <c r="AA3670" s="48"/>
      <c r="AB3670" s="53"/>
      <c r="AN3670" s="48"/>
    </row>
    <row r="3671" spans="27:40" s="10" customFormat="1" x14ac:dyDescent="0.2">
      <c r="AA3671" s="48"/>
      <c r="AB3671" s="53"/>
      <c r="AN3671" s="48"/>
    </row>
    <row r="3672" spans="27:40" s="10" customFormat="1" x14ac:dyDescent="0.2">
      <c r="AA3672" s="48"/>
      <c r="AB3672" s="53"/>
      <c r="AN3672" s="48"/>
    </row>
    <row r="3673" spans="27:40" s="10" customFormat="1" x14ac:dyDescent="0.2">
      <c r="AA3673" s="48"/>
      <c r="AB3673" s="53"/>
      <c r="AN3673" s="48"/>
    </row>
    <row r="3674" spans="27:40" s="10" customFormat="1" x14ac:dyDescent="0.2">
      <c r="AA3674" s="48"/>
      <c r="AB3674" s="53"/>
      <c r="AN3674" s="48"/>
    </row>
    <row r="3675" spans="27:40" s="10" customFormat="1" x14ac:dyDescent="0.2">
      <c r="AA3675" s="48"/>
      <c r="AB3675" s="53"/>
      <c r="AN3675" s="48"/>
    </row>
    <row r="3676" spans="27:40" s="10" customFormat="1" x14ac:dyDescent="0.2">
      <c r="AA3676" s="48"/>
      <c r="AB3676" s="53"/>
      <c r="AN3676" s="48"/>
    </row>
    <row r="3677" spans="27:40" s="10" customFormat="1" x14ac:dyDescent="0.2">
      <c r="AA3677" s="48"/>
      <c r="AB3677" s="53"/>
      <c r="AN3677" s="48"/>
    </row>
    <row r="3678" spans="27:40" s="10" customFormat="1" x14ac:dyDescent="0.2">
      <c r="AA3678" s="48"/>
      <c r="AB3678" s="53"/>
      <c r="AN3678" s="48"/>
    </row>
    <row r="3679" spans="27:40" s="10" customFormat="1" x14ac:dyDescent="0.2">
      <c r="AA3679" s="48"/>
      <c r="AB3679" s="53"/>
      <c r="AN3679" s="48"/>
    </row>
    <row r="3680" spans="27:40" s="10" customFormat="1" x14ac:dyDescent="0.2">
      <c r="AA3680" s="48"/>
      <c r="AB3680" s="53"/>
      <c r="AN3680" s="48"/>
    </row>
    <row r="3681" spans="27:40" s="10" customFormat="1" x14ac:dyDescent="0.2">
      <c r="AA3681" s="48"/>
      <c r="AB3681" s="53"/>
      <c r="AN3681" s="48"/>
    </row>
    <row r="3682" spans="27:40" s="10" customFormat="1" x14ac:dyDescent="0.2">
      <c r="AA3682" s="48"/>
      <c r="AB3682" s="53"/>
      <c r="AN3682" s="48"/>
    </row>
    <row r="3683" spans="27:40" s="10" customFormat="1" x14ac:dyDescent="0.2">
      <c r="AA3683" s="48"/>
      <c r="AB3683" s="53"/>
      <c r="AN3683" s="48"/>
    </row>
    <row r="3684" spans="27:40" s="10" customFormat="1" x14ac:dyDescent="0.2">
      <c r="AA3684" s="48"/>
      <c r="AB3684" s="53"/>
      <c r="AN3684" s="48"/>
    </row>
    <row r="3685" spans="27:40" s="10" customFormat="1" x14ac:dyDescent="0.2">
      <c r="AA3685" s="48"/>
      <c r="AB3685" s="53"/>
      <c r="AN3685" s="48"/>
    </row>
    <row r="3686" spans="27:40" s="10" customFormat="1" x14ac:dyDescent="0.2">
      <c r="AA3686" s="48"/>
      <c r="AB3686" s="53"/>
      <c r="AN3686" s="48"/>
    </row>
    <row r="3687" spans="27:40" s="10" customFormat="1" x14ac:dyDescent="0.2">
      <c r="AA3687" s="48"/>
      <c r="AB3687" s="53"/>
      <c r="AN3687" s="48"/>
    </row>
    <row r="3688" spans="27:40" s="10" customFormat="1" x14ac:dyDescent="0.2">
      <c r="AA3688" s="48"/>
      <c r="AB3688" s="53"/>
      <c r="AN3688" s="48"/>
    </row>
    <row r="3689" spans="27:40" s="10" customFormat="1" x14ac:dyDescent="0.2">
      <c r="AA3689" s="48"/>
      <c r="AB3689" s="53"/>
      <c r="AN3689" s="48"/>
    </row>
    <row r="3690" spans="27:40" s="10" customFormat="1" x14ac:dyDescent="0.2">
      <c r="AA3690" s="48"/>
      <c r="AB3690" s="53"/>
      <c r="AN3690" s="48"/>
    </row>
    <row r="3691" spans="27:40" s="10" customFormat="1" x14ac:dyDescent="0.2">
      <c r="AA3691" s="48"/>
      <c r="AB3691" s="53"/>
      <c r="AN3691" s="48"/>
    </row>
    <row r="3692" spans="27:40" s="10" customFormat="1" x14ac:dyDescent="0.2">
      <c r="AA3692" s="48"/>
      <c r="AB3692" s="53"/>
      <c r="AN3692" s="48"/>
    </row>
    <row r="3693" spans="27:40" s="10" customFormat="1" x14ac:dyDescent="0.2">
      <c r="AA3693" s="48"/>
      <c r="AB3693" s="53"/>
      <c r="AN3693" s="48"/>
    </row>
    <row r="3694" spans="27:40" s="10" customFormat="1" x14ac:dyDescent="0.2">
      <c r="AA3694" s="48"/>
      <c r="AB3694" s="53"/>
      <c r="AN3694" s="48"/>
    </row>
    <row r="3695" spans="27:40" s="10" customFormat="1" x14ac:dyDescent="0.2">
      <c r="AA3695" s="48"/>
      <c r="AB3695" s="53"/>
      <c r="AN3695" s="48"/>
    </row>
    <row r="3696" spans="27:40" s="10" customFormat="1" x14ac:dyDescent="0.2">
      <c r="AA3696" s="48"/>
      <c r="AB3696" s="53"/>
      <c r="AN3696" s="48"/>
    </row>
    <row r="3697" spans="27:40" s="10" customFormat="1" x14ac:dyDescent="0.2">
      <c r="AA3697" s="48"/>
      <c r="AB3697" s="53"/>
      <c r="AN3697" s="48"/>
    </row>
    <row r="3698" spans="27:40" s="10" customFormat="1" x14ac:dyDescent="0.2">
      <c r="AA3698" s="48"/>
      <c r="AB3698" s="53"/>
      <c r="AN3698" s="48"/>
    </row>
    <row r="3699" spans="27:40" s="10" customFormat="1" x14ac:dyDescent="0.2">
      <c r="AA3699" s="48"/>
      <c r="AB3699" s="53"/>
      <c r="AN3699" s="48"/>
    </row>
    <row r="3700" spans="27:40" s="10" customFormat="1" x14ac:dyDescent="0.2">
      <c r="AA3700" s="48"/>
      <c r="AB3700" s="53"/>
      <c r="AN3700" s="48"/>
    </row>
    <row r="3701" spans="27:40" s="10" customFormat="1" x14ac:dyDescent="0.2">
      <c r="AA3701" s="48"/>
      <c r="AB3701" s="53"/>
      <c r="AN3701" s="48"/>
    </row>
    <row r="3702" spans="27:40" s="10" customFormat="1" x14ac:dyDescent="0.2">
      <c r="AA3702" s="48"/>
      <c r="AB3702" s="53"/>
      <c r="AN3702" s="48"/>
    </row>
    <row r="3703" spans="27:40" s="10" customFormat="1" x14ac:dyDescent="0.2">
      <c r="AA3703" s="48"/>
      <c r="AB3703" s="53"/>
      <c r="AN3703" s="48"/>
    </row>
    <row r="3704" spans="27:40" s="10" customFormat="1" x14ac:dyDescent="0.2">
      <c r="AA3704" s="48"/>
      <c r="AB3704" s="53"/>
      <c r="AN3704" s="48"/>
    </row>
    <row r="3705" spans="27:40" s="10" customFormat="1" x14ac:dyDescent="0.2">
      <c r="AA3705" s="48"/>
      <c r="AB3705" s="53"/>
      <c r="AN3705" s="48"/>
    </row>
    <row r="3706" spans="27:40" s="10" customFormat="1" x14ac:dyDescent="0.2">
      <c r="AA3706" s="48"/>
      <c r="AB3706" s="53"/>
      <c r="AN3706" s="48"/>
    </row>
    <row r="3707" spans="27:40" s="10" customFormat="1" x14ac:dyDescent="0.2">
      <c r="AA3707" s="48"/>
      <c r="AB3707" s="53"/>
      <c r="AN3707" s="48"/>
    </row>
    <row r="3708" spans="27:40" s="10" customFormat="1" x14ac:dyDescent="0.2">
      <c r="AA3708" s="48"/>
      <c r="AB3708" s="53"/>
      <c r="AN3708" s="48"/>
    </row>
    <row r="3709" spans="27:40" s="10" customFormat="1" x14ac:dyDescent="0.2">
      <c r="AA3709" s="48"/>
      <c r="AB3709" s="53"/>
      <c r="AN3709" s="48"/>
    </row>
    <row r="3710" spans="27:40" s="10" customFormat="1" x14ac:dyDescent="0.2">
      <c r="AA3710" s="48"/>
      <c r="AB3710" s="53"/>
      <c r="AN3710" s="48"/>
    </row>
    <row r="3711" spans="27:40" s="10" customFormat="1" x14ac:dyDescent="0.2">
      <c r="AA3711" s="48"/>
      <c r="AB3711" s="53"/>
      <c r="AN3711" s="48"/>
    </row>
    <row r="3712" spans="27:40" s="10" customFormat="1" x14ac:dyDescent="0.2">
      <c r="AA3712" s="48"/>
      <c r="AB3712" s="53"/>
      <c r="AN3712" s="48"/>
    </row>
    <row r="3713" spans="27:40" s="10" customFormat="1" x14ac:dyDescent="0.2">
      <c r="AA3713" s="48"/>
      <c r="AB3713" s="53"/>
      <c r="AN3713" s="48"/>
    </row>
    <row r="3714" spans="27:40" s="10" customFormat="1" x14ac:dyDescent="0.2">
      <c r="AA3714" s="48"/>
      <c r="AB3714" s="53"/>
      <c r="AN3714" s="48"/>
    </row>
    <row r="3715" spans="27:40" s="10" customFormat="1" x14ac:dyDescent="0.2">
      <c r="AA3715" s="48"/>
      <c r="AB3715" s="53"/>
      <c r="AN3715" s="48"/>
    </row>
    <row r="3716" spans="27:40" s="10" customFormat="1" x14ac:dyDescent="0.2">
      <c r="AA3716" s="48"/>
      <c r="AB3716" s="53"/>
      <c r="AN3716" s="48"/>
    </row>
    <row r="3717" spans="27:40" s="10" customFormat="1" x14ac:dyDescent="0.2">
      <c r="AA3717" s="48"/>
      <c r="AB3717" s="53"/>
      <c r="AN3717" s="48"/>
    </row>
    <row r="3718" spans="27:40" s="10" customFormat="1" x14ac:dyDescent="0.2">
      <c r="AA3718" s="48"/>
      <c r="AB3718" s="53"/>
      <c r="AN3718" s="48"/>
    </row>
    <row r="3719" spans="27:40" s="10" customFormat="1" x14ac:dyDescent="0.2">
      <c r="AA3719" s="48"/>
      <c r="AB3719" s="53"/>
      <c r="AN3719" s="48"/>
    </row>
    <row r="3720" spans="27:40" s="10" customFormat="1" x14ac:dyDescent="0.2">
      <c r="AA3720" s="48"/>
      <c r="AB3720" s="53"/>
      <c r="AN3720" s="48"/>
    </row>
    <row r="3721" spans="27:40" s="10" customFormat="1" x14ac:dyDescent="0.2">
      <c r="AA3721" s="48"/>
      <c r="AB3721" s="53"/>
      <c r="AN3721" s="48"/>
    </row>
    <row r="3722" spans="27:40" s="10" customFormat="1" x14ac:dyDescent="0.2">
      <c r="AA3722" s="48"/>
      <c r="AB3722" s="53"/>
      <c r="AN3722" s="48"/>
    </row>
    <row r="3723" spans="27:40" s="10" customFormat="1" x14ac:dyDescent="0.2">
      <c r="AA3723" s="48"/>
      <c r="AB3723" s="53"/>
      <c r="AN3723" s="48"/>
    </row>
    <row r="3724" spans="27:40" s="10" customFormat="1" x14ac:dyDescent="0.2">
      <c r="AA3724" s="48"/>
      <c r="AB3724" s="53"/>
      <c r="AN3724" s="48"/>
    </row>
    <row r="3725" spans="27:40" s="10" customFormat="1" x14ac:dyDescent="0.2">
      <c r="AA3725" s="48"/>
      <c r="AB3725" s="53"/>
      <c r="AN3725" s="48"/>
    </row>
    <row r="3726" spans="27:40" s="10" customFormat="1" x14ac:dyDescent="0.2">
      <c r="AA3726" s="48"/>
      <c r="AB3726" s="53"/>
      <c r="AN3726" s="48"/>
    </row>
    <row r="3727" spans="27:40" s="10" customFormat="1" x14ac:dyDescent="0.2">
      <c r="AA3727" s="48"/>
      <c r="AB3727" s="53"/>
      <c r="AN3727" s="48"/>
    </row>
    <row r="3728" spans="27:40" s="10" customFormat="1" x14ac:dyDescent="0.2">
      <c r="AA3728" s="48"/>
      <c r="AB3728" s="53"/>
      <c r="AN3728" s="48"/>
    </row>
    <row r="3729" spans="27:40" s="10" customFormat="1" x14ac:dyDescent="0.2">
      <c r="AA3729" s="48"/>
      <c r="AB3729" s="53"/>
      <c r="AN3729" s="48"/>
    </row>
    <row r="3730" spans="27:40" s="10" customFormat="1" x14ac:dyDescent="0.2">
      <c r="AA3730" s="48"/>
      <c r="AB3730" s="53"/>
      <c r="AN3730" s="48"/>
    </row>
    <row r="3731" spans="27:40" s="10" customFormat="1" x14ac:dyDescent="0.2">
      <c r="AA3731" s="48"/>
      <c r="AB3731" s="53"/>
      <c r="AN3731" s="48"/>
    </row>
    <row r="3732" spans="27:40" s="10" customFormat="1" x14ac:dyDescent="0.2">
      <c r="AA3732" s="48"/>
      <c r="AB3732" s="53"/>
      <c r="AN3732" s="48"/>
    </row>
    <row r="3733" spans="27:40" s="10" customFormat="1" x14ac:dyDescent="0.2">
      <c r="AA3733" s="48"/>
      <c r="AB3733" s="53"/>
      <c r="AN3733" s="48"/>
    </row>
    <row r="3734" spans="27:40" s="10" customFormat="1" x14ac:dyDescent="0.2">
      <c r="AA3734" s="48"/>
      <c r="AB3734" s="53"/>
      <c r="AN3734" s="48"/>
    </row>
    <row r="3735" spans="27:40" s="10" customFormat="1" x14ac:dyDescent="0.2">
      <c r="AA3735" s="48"/>
      <c r="AB3735" s="53"/>
      <c r="AN3735" s="48"/>
    </row>
    <row r="3736" spans="27:40" s="10" customFormat="1" x14ac:dyDescent="0.2">
      <c r="AA3736" s="48"/>
      <c r="AB3736" s="53"/>
      <c r="AN3736" s="48"/>
    </row>
    <row r="3737" spans="27:40" s="10" customFormat="1" x14ac:dyDescent="0.2">
      <c r="AA3737" s="48"/>
      <c r="AB3737" s="53"/>
      <c r="AN3737" s="48"/>
    </row>
    <row r="3738" spans="27:40" s="10" customFormat="1" x14ac:dyDescent="0.2">
      <c r="AA3738" s="48"/>
      <c r="AB3738" s="53"/>
      <c r="AN3738" s="48"/>
    </row>
    <row r="3739" spans="27:40" s="10" customFormat="1" x14ac:dyDescent="0.2">
      <c r="AA3739" s="48"/>
      <c r="AB3739" s="53"/>
      <c r="AN3739" s="48"/>
    </row>
    <row r="3740" spans="27:40" s="10" customFormat="1" x14ac:dyDescent="0.2">
      <c r="AA3740" s="48"/>
      <c r="AB3740" s="53"/>
      <c r="AN3740" s="48"/>
    </row>
    <row r="3741" spans="27:40" s="10" customFormat="1" x14ac:dyDescent="0.2">
      <c r="AA3741" s="48"/>
      <c r="AB3741" s="53"/>
      <c r="AN3741" s="48"/>
    </row>
    <row r="3742" spans="27:40" s="10" customFormat="1" x14ac:dyDescent="0.2">
      <c r="AA3742" s="48"/>
      <c r="AB3742" s="53"/>
      <c r="AN3742" s="48"/>
    </row>
    <row r="3743" spans="27:40" s="10" customFormat="1" x14ac:dyDescent="0.2">
      <c r="AA3743" s="48"/>
      <c r="AB3743" s="53"/>
      <c r="AN3743" s="48"/>
    </row>
    <row r="3744" spans="27:40" s="10" customFormat="1" x14ac:dyDescent="0.2">
      <c r="AA3744" s="48"/>
      <c r="AB3744" s="53"/>
      <c r="AN3744" s="48"/>
    </row>
    <row r="3745" spans="27:40" s="10" customFormat="1" x14ac:dyDescent="0.2">
      <c r="AA3745" s="48"/>
      <c r="AB3745" s="53"/>
      <c r="AN3745" s="48"/>
    </row>
    <row r="3746" spans="27:40" s="10" customFormat="1" x14ac:dyDescent="0.2">
      <c r="AA3746" s="48"/>
      <c r="AB3746" s="53"/>
      <c r="AN3746" s="48"/>
    </row>
    <row r="3747" spans="27:40" s="10" customFormat="1" x14ac:dyDescent="0.2">
      <c r="AA3747" s="48"/>
      <c r="AB3747" s="53"/>
      <c r="AN3747" s="48"/>
    </row>
    <row r="3748" spans="27:40" s="10" customFormat="1" x14ac:dyDescent="0.2">
      <c r="AA3748" s="48"/>
      <c r="AB3748" s="53"/>
      <c r="AN3748" s="48"/>
    </row>
    <row r="3749" spans="27:40" s="10" customFormat="1" x14ac:dyDescent="0.2">
      <c r="AA3749" s="48"/>
      <c r="AB3749" s="53"/>
      <c r="AN3749" s="48"/>
    </row>
    <row r="3750" spans="27:40" s="10" customFormat="1" x14ac:dyDescent="0.2">
      <c r="AA3750" s="48"/>
      <c r="AB3750" s="53"/>
      <c r="AN3750" s="48"/>
    </row>
    <row r="3751" spans="27:40" s="10" customFormat="1" x14ac:dyDescent="0.2">
      <c r="AA3751" s="48"/>
      <c r="AB3751" s="53"/>
      <c r="AN3751" s="48"/>
    </row>
    <row r="3752" spans="27:40" s="10" customFormat="1" x14ac:dyDescent="0.2">
      <c r="AA3752" s="48"/>
      <c r="AB3752" s="53"/>
      <c r="AN3752" s="48"/>
    </row>
    <row r="3753" spans="27:40" s="10" customFormat="1" x14ac:dyDescent="0.2">
      <c r="AA3753" s="48"/>
      <c r="AB3753" s="53"/>
      <c r="AN3753" s="48"/>
    </row>
    <row r="3754" spans="27:40" s="10" customFormat="1" x14ac:dyDescent="0.2">
      <c r="AA3754" s="48"/>
      <c r="AB3754" s="53"/>
      <c r="AN3754" s="48"/>
    </row>
    <row r="3755" spans="27:40" s="10" customFormat="1" x14ac:dyDescent="0.2">
      <c r="AA3755" s="48"/>
      <c r="AB3755" s="53"/>
      <c r="AN3755" s="48"/>
    </row>
    <row r="3756" spans="27:40" s="10" customFormat="1" x14ac:dyDescent="0.2">
      <c r="AA3756" s="48"/>
      <c r="AB3756" s="53"/>
      <c r="AN3756" s="48"/>
    </row>
    <row r="3757" spans="27:40" s="10" customFormat="1" x14ac:dyDescent="0.2">
      <c r="AA3757" s="48"/>
      <c r="AB3757" s="53"/>
      <c r="AN3757" s="48"/>
    </row>
    <row r="3758" spans="27:40" s="10" customFormat="1" x14ac:dyDescent="0.2">
      <c r="AA3758" s="48"/>
      <c r="AB3758" s="53"/>
      <c r="AN3758" s="48"/>
    </row>
    <row r="3759" spans="27:40" s="10" customFormat="1" x14ac:dyDescent="0.2">
      <c r="AA3759" s="48"/>
      <c r="AB3759" s="53"/>
      <c r="AN3759" s="48"/>
    </row>
    <row r="3760" spans="27:40" s="10" customFormat="1" x14ac:dyDescent="0.2">
      <c r="AA3760" s="48"/>
      <c r="AB3760" s="53"/>
      <c r="AN3760" s="48"/>
    </row>
    <row r="3761" spans="27:40" s="10" customFormat="1" x14ac:dyDescent="0.2">
      <c r="AA3761" s="48"/>
      <c r="AB3761" s="53"/>
      <c r="AN3761" s="48"/>
    </row>
    <row r="3762" spans="27:40" s="10" customFormat="1" x14ac:dyDescent="0.2">
      <c r="AA3762" s="48"/>
      <c r="AB3762" s="53"/>
      <c r="AN3762" s="48"/>
    </row>
    <row r="3763" spans="27:40" s="10" customFormat="1" x14ac:dyDescent="0.2">
      <c r="AA3763" s="48"/>
      <c r="AB3763" s="53"/>
      <c r="AN3763" s="48"/>
    </row>
    <row r="3764" spans="27:40" s="10" customFormat="1" x14ac:dyDescent="0.2">
      <c r="AA3764" s="48"/>
      <c r="AB3764" s="53"/>
      <c r="AN3764" s="48"/>
    </row>
    <row r="3765" spans="27:40" s="10" customFormat="1" x14ac:dyDescent="0.2">
      <c r="AA3765" s="48"/>
      <c r="AB3765" s="53"/>
      <c r="AN3765" s="48"/>
    </row>
    <row r="3766" spans="27:40" s="10" customFormat="1" x14ac:dyDescent="0.2">
      <c r="AA3766" s="48"/>
      <c r="AB3766" s="53"/>
      <c r="AN3766" s="48"/>
    </row>
    <row r="3767" spans="27:40" s="10" customFormat="1" x14ac:dyDescent="0.2">
      <c r="AA3767" s="48"/>
      <c r="AB3767" s="53"/>
      <c r="AN3767" s="48"/>
    </row>
    <row r="3768" spans="27:40" s="10" customFormat="1" x14ac:dyDescent="0.2">
      <c r="AA3768" s="48"/>
      <c r="AB3768" s="53"/>
      <c r="AN3768" s="48"/>
    </row>
    <row r="3769" spans="27:40" s="10" customFormat="1" x14ac:dyDescent="0.2">
      <c r="AA3769" s="48"/>
      <c r="AB3769" s="53"/>
      <c r="AN3769" s="48"/>
    </row>
    <row r="3770" spans="27:40" s="10" customFormat="1" x14ac:dyDescent="0.2">
      <c r="AA3770" s="48"/>
      <c r="AB3770" s="53"/>
      <c r="AN3770" s="48"/>
    </row>
    <row r="3771" spans="27:40" s="10" customFormat="1" x14ac:dyDescent="0.2">
      <c r="AA3771" s="48"/>
      <c r="AB3771" s="53"/>
      <c r="AN3771" s="48"/>
    </row>
    <row r="3772" spans="27:40" s="10" customFormat="1" x14ac:dyDescent="0.2">
      <c r="AA3772" s="48"/>
      <c r="AB3772" s="53"/>
      <c r="AN3772" s="48"/>
    </row>
    <row r="3773" spans="27:40" s="10" customFormat="1" x14ac:dyDescent="0.2">
      <c r="AA3773" s="48"/>
      <c r="AB3773" s="53"/>
      <c r="AN3773" s="48"/>
    </row>
    <row r="3774" spans="27:40" s="10" customFormat="1" x14ac:dyDescent="0.2">
      <c r="AA3774" s="48"/>
      <c r="AB3774" s="53"/>
      <c r="AN3774" s="48"/>
    </row>
    <row r="3775" spans="27:40" s="10" customFormat="1" x14ac:dyDescent="0.2">
      <c r="AA3775" s="48"/>
      <c r="AB3775" s="53"/>
      <c r="AN3775" s="48"/>
    </row>
    <row r="3776" spans="27:40" s="10" customFormat="1" x14ac:dyDescent="0.2">
      <c r="AA3776" s="48"/>
      <c r="AB3776" s="53"/>
      <c r="AN3776" s="48"/>
    </row>
    <row r="3777" spans="27:40" s="10" customFormat="1" x14ac:dyDescent="0.2">
      <c r="AA3777" s="48"/>
      <c r="AB3777" s="53"/>
      <c r="AN3777" s="48"/>
    </row>
    <row r="3778" spans="27:40" s="10" customFormat="1" x14ac:dyDescent="0.2">
      <c r="AA3778" s="48"/>
      <c r="AB3778" s="53"/>
      <c r="AN3778" s="48"/>
    </row>
    <row r="3779" spans="27:40" s="10" customFormat="1" x14ac:dyDescent="0.2">
      <c r="AA3779" s="48"/>
      <c r="AB3779" s="53"/>
      <c r="AN3779" s="48"/>
    </row>
    <row r="3780" spans="27:40" s="10" customFormat="1" x14ac:dyDescent="0.2">
      <c r="AA3780" s="48"/>
      <c r="AB3780" s="53"/>
      <c r="AN3780" s="48"/>
    </row>
    <row r="3781" spans="27:40" s="10" customFormat="1" x14ac:dyDescent="0.2">
      <c r="AA3781" s="48"/>
      <c r="AB3781" s="53"/>
      <c r="AN3781" s="48"/>
    </row>
    <row r="3782" spans="27:40" s="10" customFormat="1" x14ac:dyDescent="0.2">
      <c r="AA3782" s="48"/>
      <c r="AB3782" s="53"/>
      <c r="AN3782" s="48"/>
    </row>
    <row r="3783" spans="27:40" s="10" customFormat="1" x14ac:dyDescent="0.2">
      <c r="AA3783" s="48"/>
      <c r="AB3783" s="53"/>
      <c r="AN3783" s="48"/>
    </row>
    <row r="3784" spans="27:40" s="10" customFormat="1" x14ac:dyDescent="0.2">
      <c r="AA3784" s="48"/>
      <c r="AB3784" s="53"/>
      <c r="AN3784" s="48"/>
    </row>
    <row r="3785" spans="27:40" s="10" customFormat="1" x14ac:dyDescent="0.2">
      <c r="AA3785" s="48"/>
      <c r="AB3785" s="53"/>
      <c r="AN3785" s="48"/>
    </row>
    <row r="3786" spans="27:40" s="10" customFormat="1" x14ac:dyDescent="0.2">
      <c r="AA3786" s="48"/>
      <c r="AB3786" s="53"/>
      <c r="AN3786" s="48"/>
    </row>
    <row r="3787" spans="27:40" s="10" customFormat="1" x14ac:dyDescent="0.2">
      <c r="AA3787" s="48"/>
      <c r="AB3787" s="53"/>
      <c r="AN3787" s="48"/>
    </row>
    <row r="3788" spans="27:40" s="10" customFormat="1" x14ac:dyDescent="0.2">
      <c r="AA3788" s="48"/>
      <c r="AB3788" s="53"/>
      <c r="AN3788" s="48"/>
    </row>
    <row r="3789" spans="27:40" s="10" customFormat="1" x14ac:dyDescent="0.2">
      <c r="AA3789" s="48"/>
      <c r="AB3789" s="53"/>
      <c r="AN3789" s="48"/>
    </row>
    <row r="3790" spans="27:40" s="10" customFormat="1" x14ac:dyDescent="0.2">
      <c r="AA3790" s="48"/>
      <c r="AB3790" s="53"/>
      <c r="AN3790" s="48"/>
    </row>
    <row r="3791" spans="27:40" s="10" customFormat="1" x14ac:dyDescent="0.2">
      <c r="AA3791" s="48"/>
      <c r="AB3791" s="53"/>
      <c r="AN3791" s="48"/>
    </row>
    <row r="3792" spans="27:40" s="10" customFormat="1" x14ac:dyDescent="0.2">
      <c r="AA3792" s="48"/>
      <c r="AB3792" s="53"/>
      <c r="AN3792" s="48"/>
    </row>
    <row r="3793" spans="27:40" s="10" customFormat="1" x14ac:dyDescent="0.2">
      <c r="AA3793" s="48"/>
      <c r="AB3793" s="53"/>
      <c r="AN3793" s="48"/>
    </row>
    <row r="3794" spans="27:40" s="10" customFormat="1" x14ac:dyDescent="0.2">
      <c r="AA3794" s="48"/>
      <c r="AB3794" s="53"/>
      <c r="AN3794" s="48"/>
    </row>
    <row r="3795" spans="27:40" s="10" customFormat="1" x14ac:dyDescent="0.2">
      <c r="AA3795" s="48"/>
      <c r="AB3795" s="53"/>
      <c r="AN3795" s="48"/>
    </row>
    <row r="3796" spans="27:40" s="10" customFormat="1" x14ac:dyDescent="0.2">
      <c r="AA3796" s="48"/>
      <c r="AB3796" s="53"/>
      <c r="AN3796" s="48"/>
    </row>
    <row r="3797" spans="27:40" s="10" customFormat="1" x14ac:dyDescent="0.2">
      <c r="AA3797" s="48"/>
      <c r="AB3797" s="53"/>
      <c r="AN3797" s="48"/>
    </row>
    <row r="3798" spans="27:40" s="10" customFormat="1" x14ac:dyDescent="0.2">
      <c r="AA3798" s="48"/>
      <c r="AB3798" s="53"/>
      <c r="AN3798" s="48"/>
    </row>
    <row r="3799" spans="27:40" s="10" customFormat="1" x14ac:dyDescent="0.2">
      <c r="AA3799" s="48"/>
      <c r="AB3799" s="53"/>
      <c r="AN3799" s="48"/>
    </row>
    <row r="3800" spans="27:40" s="10" customFormat="1" x14ac:dyDescent="0.2">
      <c r="AA3800" s="48"/>
      <c r="AB3800" s="53"/>
      <c r="AN3800" s="48"/>
    </row>
    <row r="3801" spans="27:40" s="10" customFormat="1" x14ac:dyDescent="0.2">
      <c r="AA3801" s="48"/>
      <c r="AB3801" s="53"/>
      <c r="AN3801" s="48"/>
    </row>
    <row r="3802" spans="27:40" s="10" customFormat="1" x14ac:dyDescent="0.2">
      <c r="AA3802" s="48"/>
      <c r="AB3802" s="53"/>
      <c r="AN3802" s="48"/>
    </row>
    <row r="3803" spans="27:40" s="10" customFormat="1" x14ac:dyDescent="0.2">
      <c r="AA3803" s="48"/>
      <c r="AB3803" s="53"/>
      <c r="AN3803" s="48"/>
    </row>
    <row r="3804" spans="27:40" s="10" customFormat="1" x14ac:dyDescent="0.2">
      <c r="AA3804" s="48"/>
      <c r="AB3804" s="53"/>
      <c r="AN3804" s="48"/>
    </row>
    <row r="3805" spans="27:40" s="10" customFormat="1" x14ac:dyDescent="0.2">
      <c r="AA3805" s="48"/>
      <c r="AB3805" s="53"/>
      <c r="AN3805" s="48"/>
    </row>
    <row r="3806" spans="27:40" s="10" customFormat="1" x14ac:dyDescent="0.2">
      <c r="AA3806" s="48"/>
      <c r="AB3806" s="53"/>
      <c r="AN3806" s="48"/>
    </row>
    <row r="3807" spans="27:40" s="10" customFormat="1" x14ac:dyDescent="0.2">
      <c r="AA3807" s="48"/>
      <c r="AB3807" s="53"/>
      <c r="AN3807" s="48"/>
    </row>
    <row r="3808" spans="27:40" s="10" customFormat="1" x14ac:dyDescent="0.2">
      <c r="AA3808" s="48"/>
      <c r="AB3808" s="53"/>
      <c r="AN3808" s="48"/>
    </row>
    <row r="3809" spans="27:40" s="10" customFormat="1" x14ac:dyDescent="0.2">
      <c r="AA3809" s="48"/>
      <c r="AB3809" s="53"/>
      <c r="AN3809" s="48"/>
    </row>
    <row r="3810" spans="27:40" s="10" customFormat="1" x14ac:dyDescent="0.2">
      <c r="AA3810" s="48"/>
      <c r="AB3810" s="53"/>
      <c r="AN3810" s="48"/>
    </row>
    <row r="3811" spans="27:40" s="10" customFormat="1" x14ac:dyDescent="0.2">
      <c r="AA3811" s="48"/>
      <c r="AB3811" s="53"/>
      <c r="AN3811" s="48"/>
    </row>
    <row r="3812" spans="27:40" s="10" customFormat="1" x14ac:dyDescent="0.2">
      <c r="AA3812" s="48"/>
      <c r="AB3812" s="53"/>
      <c r="AN3812" s="48"/>
    </row>
    <row r="3813" spans="27:40" s="10" customFormat="1" x14ac:dyDescent="0.2">
      <c r="AA3813" s="48"/>
      <c r="AB3813" s="53"/>
      <c r="AN3813" s="48"/>
    </row>
    <row r="3814" spans="27:40" s="10" customFormat="1" x14ac:dyDescent="0.2">
      <c r="AA3814" s="48"/>
      <c r="AB3814" s="53"/>
      <c r="AN3814" s="48"/>
    </row>
    <row r="3815" spans="27:40" s="10" customFormat="1" x14ac:dyDescent="0.2">
      <c r="AA3815" s="48"/>
      <c r="AB3815" s="53"/>
      <c r="AN3815" s="48"/>
    </row>
    <row r="3816" spans="27:40" s="10" customFormat="1" x14ac:dyDescent="0.2">
      <c r="AA3816" s="48"/>
      <c r="AB3816" s="53"/>
      <c r="AN3816" s="48"/>
    </row>
    <row r="3817" spans="27:40" s="10" customFormat="1" x14ac:dyDescent="0.2">
      <c r="AA3817" s="48"/>
      <c r="AB3817" s="53"/>
      <c r="AN3817" s="48"/>
    </row>
    <row r="3818" spans="27:40" s="10" customFormat="1" x14ac:dyDescent="0.2">
      <c r="AA3818" s="48"/>
      <c r="AB3818" s="53"/>
      <c r="AN3818" s="48"/>
    </row>
    <row r="3819" spans="27:40" s="10" customFormat="1" x14ac:dyDescent="0.2">
      <c r="AA3819" s="48"/>
      <c r="AB3819" s="53"/>
      <c r="AN3819" s="48"/>
    </row>
    <row r="3820" spans="27:40" s="10" customFormat="1" x14ac:dyDescent="0.2">
      <c r="AA3820" s="48"/>
      <c r="AB3820" s="53"/>
      <c r="AN3820" s="48"/>
    </row>
    <row r="3821" spans="27:40" s="10" customFormat="1" x14ac:dyDescent="0.2">
      <c r="AA3821" s="48"/>
      <c r="AB3821" s="53"/>
      <c r="AN3821" s="48"/>
    </row>
    <row r="3822" spans="27:40" s="10" customFormat="1" x14ac:dyDescent="0.2">
      <c r="AA3822" s="48"/>
      <c r="AB3822" s="53"/>
      <c r="AN3822" s="48"/>
    </row>
    <row r="3823" spans="27:40" s="10" customFormat="1" x14ac:dyDescent="0.2">
      <c r="AA3823" s="48"/>
      <c r="AB3823" s="53"/>
      <c r="AN3823" s="48"/>
    </row>
    <row r="3824" spans="27:40" s="10" customFormat="1" x14ac:dyDescent="0.2">
      <c r="AA3824" s="48"/>
      <c r="AB3824" s="53"/>
      <c r="AN3824" s="48"/>
    </row>
    <row r="3825" spans="27:40" s="10" customFormat="1" x14ac:dyDescent="0.2">
      <c r="AA3825" s="48"/>
      <c r="AB3825" s="53"/>
      <c r="AN3825" s="48"/>
    </row>
    <row r="3826" spans="27:40" s="10" customFormat="1" x14ac:dyDescent="0.2">
      <c r="AA3826" s="48"/>
      <c r="AB3826" s="53"/>
      <c r="AN3826" s="48"/>
    </row>
    <row r="3827" spans="27:40" s="10" customFormat="1" x14ac:dyDescent="0.2">
      <c r="AA3827" s="48"/>
      <c r="AB3827" s="53"/>
      <c r="AN3827" s="48"/>
    </row>
    <row r="3828" spans="27:40" s="10" customFormat="1" x14ac:dyDescent="0.2">
      <c r="AA3828" s="48"/>
      <c r="AB3828" s="53"/>
      <c r="AN3828" s="48"/>
    </row>
    <row r="3829" spans="27:40" s="10" customFormat="1" x14ac:dyDescent="0.2">
      <c r="AA3829" s="48"/>
      <c r="AB3829" s="53"/>
      <c r="AN3829" s="48"/>
    </row>
    <row r="3830" spans="27:40" s="10" customFormat="1" x14ac:dyDescent="0.2">
      <c r="AA3830" s="48"/>
      <c r="AB3830" s="53"/>
      <c r="AN3830" s="48"/>
    </row>
    <row r="3831" spans="27:40" s="10" customFormat="1" x14ac:dyDescent="0.2">
      <c r="AA3831" s="48"/>
      <c r="AB3831" s="53"/>
      <c r="AN3831" s="48"/>
    </row>
    <row r="3832" spans="27:40" s="10" customFormat="1" x14ac:dyDescent="0.2">
      <c r="AA3832" s="48"/>
      <c r="AB3832" s="53"/>
      <c r="AN3832" s="48"/>
    </row>
    <row r="3833" spans="27:40" s="10" customFormat="1" x14ac:dyDescent="0.2">
      <c r="AA3833" s="48"/>
      <c r="AB3833" s="53"/>
      <c r="AN3833" s="48"/>
    </row>
    <row r="3834" spans="27:40" s="10" customFormat="1" x14ac:dyDescent="0.2">
      <c r="AA3834" s="48"/>
      <c r="AB3834" s="53"/>
      <c r="AN3834" s="48"/>
    </row>
    <row r="3835" spans="27:40" s="10" customFormat="1" x14ac:dyDescent="0.2">
      <c r="AA3835" s="48"/>
      <c r="AB3835" s="53"/>
      <c r="AN3835" s="48"/>
    </row>
    <row r="3836" spans="27:40" s="10" customFormat="1" x14ac:dyDescent="0.2">
      <c r="AA3836" s="48"/>
      <c r="AB3836" s="53"/>
      <c r="AN3836" s="48"/>
    </row>
    <row r="3837" spans="27:40" s="10" customFormat="1" x14ac:dyDescent="0.2">
      <c r="AA3837" s="48"/>
      <c r="AB3837" s="53"/>
      <c r="AN3837" s="48"/>
    </row>
    <row r="3838" spans="27:40" s="10" customFormat="1" x14ac:dyDescent="0.2">
      <c r="AA3838" s="48"/>
      <c r="AB3838" s="53"/>
      <c r="AN3838" s="48"/>
    </row>
    <row r="3839" spans="27:40" s="10" customFormat="1" x14ac:dyDescent="0.2">
      <c r="AA3839" s="48"/>
      <c r="AB3839" s="53"/>
      <c r="AN3839" s="48"/>
    </row>
    <row r="3840" spans="27:40" s="10" customFormat="1" x14ac:dyDescent="0.2">
      <c r="AA3840" s="48"/>
      <c r="AB3840" s="53"/>
      <c r="AN3840" s="48"/>
    </row>
    <row r="3841" spans="27:40" s="10" customFormat="1" x14ac:dyDescent="0.2">
      <c r="AA3841" s="48"/>
      <c r="AB3841" s="53"/>
      <c r="AN3841" s="48"/>
    </row>
    <row r="3842" spans="27:40" s="10" customFormat="1" x14ac:dyDescent="0.2">
      <c r="AA3842" s="48"/>
      <c r="AB3842" s="53"/>
      <c r="AN3842" s="48"/>
    </row>
    <row r="3843" spans="27:40" s="10" customFormat="1" x14ac:dyDescent="0.2">
      <c r="AA3843" s="48"/>
      <c r="AB3843" s="53"/>
      <c r="AN3843" s="48"/>
    </row>
    <row r="3844" spans="27:40" s="10" customFormat="1" x14ac:dyDescent="0.2">
      <c r="AA3844" s="48"/>
      <c r="AB3844" s="53"/>
      <c r="AN3844" s="48"/>
    </row>
    <row r="3845" spans="27:40" s="10" customFormat="1" x14ac:dyDescent="0.2">
      <c r="AA3845" s="48"/>
      <c r="AB3845" s="53"/>
      <c r="AN3845" s="48"/>
    </row>
    <row r="3846" spans="27:40" s="10" customFormat="1" x14ac:dyDescent="0.2">
      <c r="AA3846" s="48"/>
      <c r="AB3846" s="53"/>
      <c r="AN3846" s="48"/>
    </row>
    <row r="3847" spans="27:40" s="10" customFormat="1" x14ac:dyDescent="0.2">
      <c r="AA3847" s="48"/>
      <c r="AB3847" s="53"/>
      <c r="AN3847" s="48"/>
    </row>
    <row r="3848" spans="27:40" s="10" customFormat="1" x14ac:dyDescent="0.2">
      <c r="AA3848" s="48"/>
      <c r="AB3848" s="53"/>
      <c r="AN3848" s="48"/>
    </row>
    <row r="3849" spans="27:40" s="10" customFormat="1" x14ac:dyDescent="0.2">
      <c r="AA3849" s="48"/>
      <c r="AB3849" s="53"/>
      <c r="AN3849" s="48"/>
    </row>
    <row r="3850" spans="27:40" s="10" customFormat="1" x14ac:dyDescent="0.2">
      <c r="AA3850" s="48"/>
      <c r="AB3850" s="53"/>
      <c r="AN3850" s="48"/>
    </row>
    <row r="3851" spans="27:40" s="10" customFormat="1" x14ac:dyDescent="0.2">
      <c r="AA3851" s="48"/>
      <c r="AB3851" s="53"/>
      <c r="AN3851" s="48"/>
    </row>
    <row r="3852" spans="27:40" s="10" customFormat="1" x14ac:dyDescent="0.2">
      <c r="AA3852" s="48"/>
      <c r="AB3852" s="53"/>
      <c r="AN3852" s="48"/>
    </row>
    <row r="3853" spans="27:40" s="10" customFormat="1" x14ac:dyDescent="0.2">
      <c r="AA3853" s="48"/>
      <c r="AB3853" s="53"/>
      <c r="AN3853" s="48"/>
    </row>
    <row r="3854" spans="27:40" s="10" customFormat="1" x14ac:dyDescent="0.2">
      <c r="AA3854" s="48"/>
      <c r="AB3854" s="53"/>
      <c r="AN3854" s="48"/>
    </row>
    <row r="3855" spans="27:40" s="10" customFormat="1" x14ac:dyDescent="0.2">
      <c r="AA3855" s="48"/>
      <c r="AB3855" s="53"/>
      <c r="AN3855" s="48"/>
    </row>
    <row r="3856" spans="27:40" s="10" customFormat="1" x14ac:dyDescent="0.2">
      <c r="AA3856" s="48"/>
      <c r="AB3856" s="53"/>
      <c r="AN3856" s="48"/>
    </row>
    <row r="3857" spans="27:40" s="10" customFormat="1" x14ac:dyDescent="0.2">
      <c r="AA3857" s="48"/>
      <c r="AB3857" s="53"/>
      <c r="AN3857" s="48"/>
    </row>
    <row r="3858" spans="27:40" s="10" customFormat="1" x14ac:dyDescent="0.2">
      <c r="AA3858" s="48"/>
      <c r="AB3858" s="53"/>
      <c r="AN3858" s="48"/>
    </row>
    <row r="3859" spans="27:40" s="10" customFormat="1" x14ac:dyDescent="0.2">
      <c r="AA3859" s="48"/>
      <c r="AB3859" s="53"/>
      <c r="AN3859" s="48"/>
    </row>
    <row r="3860" spans="27:40" s="10" customFormat="1" x14ac:dyDescent="0.2">
      <c r="AA3860" s="48"/>
      <c r="AB3860" s="53"/>
      <c r="AN3860" s="48"/>
    </row>
    <row r="3861" spans="27:40" s="10" customFormat="1" x14ac:dyDescent="0.2">
      <c r="AA3861" s="48"/>
      <c r="AB3861" s="53"/>
      <c r="AN3861" s="48"/>
    </row>
    <row r="3862" spans="27:40" s="10" customFormat="1" x14ac:dyDescent="0.2">
      <c r="AA3862" s="48"/>
      <c r="AB3862" s="53"/>
      <c r="AN3862" s="48"/>
    </row>
    <row r="3863" spans="27:40" s="10" customFormat="1" x14ac:dyDescent="0.2">
      <c r="AA3863" s="48"/>
      <c r="AB3863" s="53"/>
      <c r="AN3863" s="48"/>
    </row>
    <row r="3864" spans="27:40" s="10" customFormat="1" x14ac:dyDescent="0.2">
      <c r="AA3864" s="48"/>
      <c r="AB3864" s="53"/>
      <c r="AN3864" s="48"/>
    </row>
    <row r="3865" spans="27:40" s="10" customFormat="1" x14ac:dyDescent="0.2">
      <c r="AA3865" s="48"/>
      <c r="AB3865" s="53"/>
      <c r="AN3865" s="48"/>
    </row>
    <row r="3866" spans="27:40" s="10" customFormat="1" x14ac:dyDescent="0.2">
      <c r="AA3866" s="48"/>
      <c r="AB3866" s="53"/>
      <c r="AN3866" s="48"/>
    </row>
    <row r="3867" spans="27:40" s="10" customFormat="1" x14ac:dyDescent="0.2">
      <c r="AA3867" s="48"/>
      <c r="AB3867" s="53"/>
      <c r="AN3867" s="48"/>
    </row>
    <row r="3868" spans="27:40" s="10" customFormat="1" x14ac:dyDescent="0.2">
      <c r="AA3868" s="48"/>
      <c r="AB3868" s="53"/>
      <c r="AN3868" s="48"/>
    </row>
    <row r="3869" spans="27:40" s="10" customFormat="1" x14ac:dyDescent="0.2">
      <c r="AA3869" s="48"/>
      <c r="AB3869" s="53"/>
      <c r="AN3869" s="48"/>
    </row>
    <row r="3870" spans="27:40" s="10" customFormat="1" x14ac:dyDescent="0.2">
      <c r="AA3870" s="48"/>
      <c r="AB3870" s="53"/>
      <c r="AN3870" s="48"/>
    </row>
    <row r="3871" spans="27:40" s="10" customFormat="1" x14ac:dyDescent="0.2">
      <c r="AA3871" s="48"/>
      <c r="AB3871" s="53"/>
      <c r="AN3871" s="48"/>
    </row>
    <row r="3872" spans="27:40" s="10" customFormat="1" x14ac:dyDescent="0.2">
      <c r="AA3872" s="48"/>
      <c r="AB3872" s="53"/>
      <c r="AN3872" s="48"/>
    </row>
    <row r="3873" spans="27:40" s="10" customFormat="1" x14ac:dyDescent="0.2">
      <c r="AA3873" s="48"/>
      <c r="AB3873" s="53"/>
      <c r="AN3873" s="48"/>
    </row>
    <row r="3874" spans="27:40" s="10" customFormat="1" x14ac:dyDescent="0.2">
      <c r="AA3874" s="48"/>
      <c r="AB3874" s="53"/>
      <c r="AN3874" s="48"/>
    </row>
    <row r="3875" spans="27:40" s="10" customFormat="1" x14ac:dyDescent="0.2">
      <c r="AA3875" s="48"/>
      <c r="AB3875" s="53"/>
      <c r="AN3875" s="48"/>
    </row>
    <row r="3876" spans="27:40" s="10" customFormat="1" x14ac:dyDescent="0.2">
      <c r="AA3876" s="48"/>
      <c r="AB3876" s="53"/>
      <c r="AN3876" s="48"/>
    </row>
    <row r="3877" spans="27:40" s="10" customFormat="1" x14ac:dyDescent="0.2">
      <c r="AA3877" s="48"/>
      <c r="AB3877" s="53"/>
      <c r="AN3877" s="48"/>
    </row>
    <row r="3878" spans="27:40" s="10" customFormat="1" x14ac:dyDescent="0.2">
      <c r="AA3878" s="48"/>
      <c r="AB3878" s="53"/>
      <c r="AN3878" s="48"/>
    </row>
    <row r="3879" spans="27:40" s="10" customFormat="1" x14ac:dyDescent="0.2">
      <c r="AA3879" s="48"/>
      <c r="AB3879" s="53"/>
      <c r="AN3879" s="48"/>
    </row>
    <row r="3880" spans="27:40" s="10" customFormat="1" x14ac:dyDescent="0.2">
      <c r="AA3880" s="48"/>
      <c r="AB3880" s="53"/>
      <c r="AN3880" s="48"/>
    </row>
    <row r="3881" spans="27:40" s="10" customFormat="1" x14ac:dyDescent="0.2">
      <c r="AA3881" s="48"/>
      <c r="AB3881" s="53"/>
      <c r="AN3881" s="48"/>
    </row>
    <row r="3882" spans="27:40" s="10" customFormat="1" x14ac:dyDescent="0.2">
      <c r="AA3882" s="48"/>
      <c r="AB3882" s="53"/>
      <c r="AN3882" s="48"/>
    </row>
    <row r="3883" spans="27:40" s="10" customFormat="1" x14ac:dyDescent="0.2">
      <c r="AA3883" s="48"/>
      <c r="AB3883" s="53"/>
      <c r="AN3883" s="48"/>
    </row>
    <row r="3884" spans="27:40" s="10" customFormat="1" x14ac:dyDescent="0.2">
      <c r="AA3884" s="48"/>
      <c r="AB3884" s="53"/>
      <c r="AN3884" s="48"/>
    </row>
    <row r="3885" spans="27:40" s="10" customFormat="1" x14ac:dyDescent="0.2">
      <c r="AA3885" s="48"/>
      <c r="AB3885" s="53"/>
      <c r="AN3885" s="48"/>
    </row>
    <row r="3886" spans="27:40" s="10" customFormat="1" x14ac:dyDescent="0.2">
      <c r="AA3886" s="48"/>
      <c r="AB3886" s="53"/>
      <c r="AN3886" s="48"/>
    </row>
    <row r="3887" spans="27:40" s="10" customFormat="1" x14ac:dyDescent="0.2">
      <c r="AA3887" s="48"/>
      <c r="AB3887" s="53"/>
      <c r="AN3887" s="48"/>
    </row>
    <row r="3888" spans="27:40" s="10" customFormat="1" x14ac:dyDescent="0.2">
      <c r="AA3888" s="48"/>
      <c r="AB3888" s="53"/>
      <c r="AN3888" s="48"/>
    </row>
    <row r="3889" spans="27:40" s="10" customFormat="1" x14ac:dyDescent="0.2">
      <c r="AA3889" s="48"/>
      <c r="AB3889" s="53"/>
      <c r="AN3889" s="48"/>
    </row>
    <row r="3890" spans="27:40" s="10" customFormat="1" x14ac:dyDescent="0.2">
      <c r="AA3890" s="48"/>
      <c r="AB3890" s="53"/>
      <c r="AN3890" s="48"/>
    </row>
    <row r="3891" spans="27:40" s="10" customFormat="1" x14ac:dyDescent="0.2">
      <c r="AA3891" s="48"/>
      <c r="AB3891" s="53"/>
      <c r="AN3891" s="48"/>
    </row>
    <row r="3892" spans="27:40" s="10" customFormat="1" x14ac:dyDescent="0.2">
      <c r="AA3892" s="48"/>
      <c r="AB3892" s="53"/>
      <c r="AN3892" s="48"/>
    </row>
    <row r="3893" spans="27:40" s="10" customFormat="1" x14ac:dyDescent="0.2">
      <c r="AA3893" s="48"/>
      <c r="AB3893" s="53"/>
      <c r="AN3893" s="48"/>
    </row>
    <row r="3894" spans="27:40" s="10" customFormat="1" x14ac:dyDescent="0.2">
      <c r="AA3894" s="48"/>
      <c r="AB3894" s="53"/>
      <c r="AN3894" s="48"/>
    </row>
    <row r="3895" spans="27:40" s="10" customFormat="1" x14ac:dyDescent="0.2">
      <c r="AA3895" s="48"/>
      <c r="AB3895" s="53"/>
      <c r="AN3895" s="48"/>
    </row>
    <row r="3896" spans="27:40" s="10" customFormat="1" x14ac:dyDescent="0.2">
      <c r="AA3896" s="48"/>
      <c r="AB3896" s="53"/>
      <c r="AN3896" s="48"/>
    </row>
    <row r="3897" spans="27:40" s="10" customFormat="1" x14ac:dyDescent="0.2">
      <c r="AA3897" s="48"/>
      <c r="AB3897" s="53"/>
      <c r="AN3897" s="48"/>
    </row>
    <row r="3898" spans="27:40" s="10" customFormat="1" x14ac:dyDescent="0.2">
      <c r="AA3898" s="48"/>
      <c r="AB3898" s="53"/>
      <c r="AN3898" s="48"/>
    </row>
    <row r="3899" spans="27:40" s="10" customFormat="1" x14ac:dyDescent="0.2">
      <c r="AA3899" s="48"/>
      <c r="AB3899" s="53"/>
      <c r="AN3899" s="48"/>
    </row>
    <row r="3900" spans="27:40" s="10" customFormat="1" x14ac:dyDescent="0.2">
      <c r="AA3900" s="48"/>
      <c r="AB3900" s="53"/>
      <c r="AN3900" s="48"/>
    </row>
    <row r="3901" spans="27:40" s="10" customFormat="1" x14ac:dyDescent="0.2">
      <c r="AA3901" s="48"/>
      <c r="AB3901" s="53"/>
      <c r="AN3901" s="48"/>
    </row>
    <row r="3902" spans="27:40" s="10" customFormat="1" x14ac:dyDescent="0.2">
      <c r="AA3902" s="48"/>
      <c r="AB3902" s="53"/>
      <c r="AN3902" s="48"/>
    </row>
    <row r="3903" spans="27:40" s="10" customFormat="1" x14ac:dyDescent="0.2">
      <c r="AA3903" s="48"/>
      <c r="AB3903" s="53"/>
      <c r="AN3903" s="48"/>
    </row>
    <row r="3904" spans="27:40" s="10" customFormat="1" x14ac:dyDescent="0.2">
      <c r="AA3904" s="48"/>
      <c r="AB3904" s="53"/>
      <c r="AN3904" s="48"/>
    </row>
    <row r="3905" spans="27:40" s="10" customFormat="1" x14ac:dyDescent="0.2">
      <c r="AA3905" s="48"/>
      <c r="AB3905" s="53"/>
      <c r="AN3905" s="48"/>
    </row>
    <row r="3906" spans="27:40" s="10" customFormat="1" x14ac:dyDescent="0.2">
      <c r="AA3906" s="48"/>
      <c r="AB3906" s="53"/>
      <c r="AN3906" s="48"/>
    </row>
    <row r="3907" spans="27:40" s="10" customFormat="1" x14ac:dyDescent="0.2">
      <c r="AA3907" s="48"/>
      <c r="AB3907" s="53"/>
      <c r="AN3907" s="48"/>
    </row>
    <row r="3908" spans="27:40" s="10" customFormat="1" x14ac:dyDescent="0.2">
      <c r="AA3908" s="48"/>
      <c r="AB3908" s="53"/>
      <c r="AN3908" s="48"/>
    </row>
    <row r="3909" spans="27:40" s="10" customFormat="1" x14ac:dyDescent="0.2">
      <c r="AA3909" s="48"/>
      <c r="AB3909" s="53"/>
      <c r="AN3909" s="48"/>
    </row>
    <row r="3910" spans="27:40" s="10" customFormat="1" x14ac:dyDescent="0.2">
      <c r="AA3910" s="48"/>
      <c r="AB3910" s="53"/>
      <c r="AN3910" s="48"/>
    </row>
    <row r="3911" spans="27:40" s="10" customFormat="1" x14ac:dyDescent="0.2">
      <c r="AA3911" s="48"/>
      <c r="AB3911" s="53"/>
      <c r="AN3911" s="48"/>
    </row>
    <row r="3912" spans="27:40" s="10" customFormat="1" x14ac:dyDescent="0.2">
      <c r="AA3912" s="48"/>
      <c r="AB3912" s="53"/>
      <c r="AN3912" s="48"/>
    </row>
    <row r="3913" spans="27:40" s="10" customFormat="1" x14ac:dyDescent="0.2">
      <c r="AA3913" s="48"/>
      <c r="AB3913" s="53"/>
      <c r="AN3913" s="48"/>
    </row>
    <row r="3914" spans="27:40" s="10" customFormat="1" x14ac:dyDescent="0.2">
      <c r="AA3914" s="48"/>
      <c r="AB3914" s="53"/>
      <c r="AN3914" s="48"/>
    </row>
    <row r="3915" spans="27:40" s="10" customFormat="1" x14ac:dyDescent="0.2">
      <c r="AA3915" s="48"/>
      <c r="AB3915" s="53"/>
      <c r="AN3915" s="48"/>
    </row>
    <row r="3916" spans="27:40" s="10" customFormat="1" x14ac:dyDescent="0.2">
      <c r="AA3916" s="48"/>
      <c r="AB3916" s="53"/>
      <c r="AN3916" s="48"/>
    </row>
    <row r="3917" spans="27:40" s="10" customFormat="1" x14ac:dyDescent="0.2">
      <c r="AA3917" s="48"/>
      <c r="AB3917" s="53"/>
      <c r="AN3917" s="48"/>
    </row>
    <row r="3918" spans="27:40" s="10" customFormat="1" x14ac:dyDescent="0.2">
      <c r="AA3918" s="48"/>
      <c r="AB3918" s="53"/>
      <c r="AN3918" s="48"/>
    </row>
    <row r="3919" spans="27:40" s="10" customFormat="1" x14ac:dyDescent="0.2">
      <c r="AA3919" s="48"/>
      <c r="AB3919" s="53"/>
      <c r="AN3919" s="48"/>
    </row>
    <row r="3920" spans="27:40" s="10" customFormat="1" x14ac:dyDescent="0.2">
      <c r="AA3920" s="48"/>
      <c r="AB3920" s="53"/>
      <c r="AN3920" s="48"/>
    </row>
    <row r="3921" spans="27:40" s="10" customFormat="1" x14ac:dyDescent="0.2">
      <c r="AA3921" s="48"/>
      <c r="AB3921" s="53"/>
      <c r="AN3921" s="48"/>
    </row>
    <row r="3922" spans="27:40" s="10" customFormat="1" x14ac:dyDescent="0.2">
      <c r="AA3922" s="48"/>
      <c r="AB3922" s="53"/>
      <c r="AN3922" s="48"/>
    </row>
    <row r="3923" spans="27:40" s="10" customFormat="1" x14ac:dyDescent="0.2">
      <c r="AA3923" s="48"/>
      <c r="AB3923" s="53"/>
      <c r="AN3923" s="48"/>
    </row>
    <row r="3924" spans="27:40" s="10" customFormat="1" x14ac:dyDescent="0.2">
      <c r="AA3924" s="48"/>
      <c r="AB3924" s="53"/>
      <c r="AN3924" s="48"/>
    </row>
    <row r="3925" spans="27:40" s="10" customFormat="1" x14ac:dyDescent="0.2">
      <c r="AA3925" s="48"/>
      <c r="AB3925" s="53"/>
      <c r="AN3925" s="48"/>
    </row>
    <row r="3926" spans="27:40" s="10" customFormat="1" x14ac:dyDescent="0.2">
      <c r="AA3926" s="48"/>
      <c r="AB3926" s="53"/>
      <c r="AN3926" s="48"/>
    </row>
    <row r="3927" spans="27:40" s="10" customFormat="1" x14ac:dyDescent="0.2">
      <c r="AA3927" s="48"/>
      <c r="AB3927" s="53"/>
      <c r="AN3927" s="48"/>
    </row>
    <row r="3928" spans="27:40" s="10" customFormat="1" x14ac:dyDescent="0.2">
      <c r="AA3928" s="48"/>
      <c r="AB3928" s="53"/>
      <c r="AN3928" s="48"/>
    </row>
    <row r="3929" spans="27:40" s="10" customFormat="1" x14ac:dyDescent="0.2">
      <c r="AA3929" s="48"/>
      <c r="AB3929" s="53"/>
      <c r="AN3929" s="48"/>
    </row>
    <row r="3930" spans="27:40" s="10" customFormat="1" x14ac:dyDescent="0.2">
      <c r="AA3930" s="48"/>
      <c r="AB3930" s="53"/>
      <c r="AN3930" s="48"/>
    </row>
    <row r="3931" spans="27:40" s="10" customFormat="1" x14ac:dyDescent="0.2">
      <c r="AA3931" s="48"/>
      <c r="AB3931" s="53"/>
      <c r="AN3931" s="48"/>
    </row>
    <row r="3932" spans="27:40" s="10" customFormat="1" x14ac:dyDescent="0.2">
      <c r="AA3932" s="48"/>
      <c r="AB3932" s="53"/>
      <c r="AN3932" s="48"/>
    </row>
    <row r="3933" spans="27:40" s="10" customFormat="1" x14ac:dyDescent="0.2">
      <c r="AA3933" s="48"/>
      <c r="AB3933" s="53"/>
      <c r="AN3933" s="48"/>
    </row>
    <row r="3934" spans="27:40" s="10" customFormat="1" x14ac:dyDescent="0.2">
      <c r="AA3934" s="48"/>
      <c r="AB3934" s="53"/>
      <c r="AN3934" s="48"/>
    </row>
    <row r="3935" spans="27:40" s="10" customFormat="1" x14ac:dyDescent="0.2">
      <c r="AA3935" s="48"/>
      <c r="AB3935" s="53"/>
      <c r="AN3935" s="48"/>
    </row>
    <row r="3936" spans="27:40" s="10" customFormat="1" x14ac:dyDescent="0.2">
      <c r="AA3936" s="48"/>
      <c r="AB3936" s="53"/>
      <c r="AN3936" s="48"/>
    </row>
    <row r="3937" spans="27:40" s="10" customFormat="1" x14ac:dyDescent="0.2">
      <c r="AA3937" s="48"/>
      <c r="AB3937" s="53"/>
      <c r="AN3937" s="48"/>
    </row>
    <row r="3938" spans="27:40" s="10" customFormat="1" x14ac:dyDescent="0.2">
      <c r="AA3938" s="48"/>
      <c r="AB3938" s="53"/>
      <c r="AN3938" s="48"/>
    </row>
    <row r="3939" spans="27:40" s="10" customFormat="1" x14ac:dyDescent="0.2">
      <c r="AA3939" s="48"/>
      <c r="AB3939" s="53"/>
      <c r="AN3939" s="48"/>
    </row>
    <row r="3940" spans="27:40" s="10" customFormat="1" x14ac:dyDescent="0.2">
      <c r="AA3940" s="48"/>
      <c r="AB3940" s="53"/>
      <c r="AN3940" s="48"/>
    </row>
    <row r="3941" spans="27:40" s="10" customFormat="1" x14ac:dyDescent="0.2">
      <c r="AA3941" s="48"/>
      <c r="AB3941" s="53"/>
      <c r="AN3941" s="48"/>
    </row>
    <row r="3942" spans="27:40" s="10" customFormat="1" x14ac:dyDescent="0.2">
      <c r="AA3942" s="48"/>
      <c r="AB3942" s="53"/>
      <c r="AN3942" s="48"/>
    </row>
    <row r="3943" spans="27:40" s="10" customFormat="1" x14ac:dyDescent="0.2">
      <c r="AA3943" s="48"/>
      <c r="AB3943" s="53"/>
      <c r="AN3943" s="48"/>
    </row>
    <row r="3944" spans="27:40" s="10" customFormat="1" x14ac:dyDescent="0.2">
      <c r="AA3944" s="48"/>
      <c r="AB3944" s="53"/>
      <c r="AN3944" s="48"/>
    </row>
    <row r="3945" spans="27:40" s="10" customFormat="1" x14ac:dyDescent="0.2">
      <c r="AA3945" s="48"/>
      <c r="AB3945" s="53"/>
      <c r="AN3945" s="48"/>
    </row>
    <row r="3946" spans="27:40" s="10" customFormat="1" x14ac:dyDescent="0.2">
      <c r="AA3946" s="48"/>
      <c r="AB3946" s="53"/>
      <c r="AN3946" s="48"/>
    </row>
    <row r="3947" spans="27:40" s="10" customFormat="1" x14ac:dyDescent="0.2">
      <c r="AA3947" s="48"/>
      <c r="AB3947" s="53"/>
      <c r="AN3947" s="48"/>
    </row>
    <row r="3948" spans="27:40" s="10" customFormat="1" x14ac:dyDescent="0.2">
      <c r="AA3948" s="48"/>
      <c r="AB3948" s="53"/>
      <c r="AN3948" s="48"/>
    </row>
    <row r="3949" spans="27:40" s="10" customFormat="1" x14ac:dyDescent="0.2">
      <c r="AA3949" s="48"/>
      <c r="AB3949" s="53"/>
      <c r="AN3949" s="48"/>
    </row>
    <row r="3950" spans="27:40" s="10" customFormat="1" x14ac:dyDescent="0.2">
      <c r="AA3950" s="48"/>
      <c r="AB3950" s="53"/>
      <c r="AN3950" s="48"/>
    </row>
    <row r="3951" spans="27:40" s="10" customFormat="1" x14ac:dyDescent="0.2">
      <c r="AA3951" s="48"/>
      <c r="AB3951" s="53"/>
      <c r="AN3951" s="48"/>
    </row>
    <row r="3952" spans="27:40" s="10" customFormat="1" x14ac:dyDescent="0.2">
      <c r="AA3952" s="48"/>
      <c r="AB3952" s="53"/>
      <c r="AN3952" s="48"/>
    </row>
    <row r="3953" spans="27:40" s="10" customFormat="1" x14ac:dyDescent="0.2">
      <c r="AA3953" s="48"/>
      <c r="AB3953" s="53"/>
      <c r="AN3953" s="48"/>
    </row>
    <row r="3954" spans="27:40" s="10" customFormat="1" x14ac:dyDescent="0.2">
      <c r="AA3954" s="48"/>
      <c r="AB3954" s="53"/>
      <c r="AN3954" s="48"/>
    </row>
    <row r="3955" spans="27:40" s="10" customFormat="1" x14ac:dyDescent="0.2">
      <c r="AA3955" s="48"/>
      <c r="AB3955" s="53"/>
      <c r="AN3955" s="48"/>
    </row>
    <row r="3956" spans="27:40" s="10" customFormat="1" x14ac:dyDescent="0.2">
      <c r="AA3956" s="48"/>
      <c r="AB3956" s="53"/>
      <c r="AN3956" s="48"/>
    </row>
    <row r="3957" spans="27:40" s="10" customFormat="1" x14ac:dyDescent="0.2">
      <c r="AA3957" s="48"/>
      <c r="AB3957" s="53"/>
      <c r="AN3957" s="48"/>
    </row>
    <row r="3958" spans="27:40" s="10" customFormat="1" x14ac:dyDescent="0.2">
      <c r="AA3958" s="48"/>
      <c r="AB3958" s="53"/>
      <c r="AN3958" s="48"/>
    </row>
    <row r="3959" spans="27:40" s="10" customFormat="1" x14ac:dyDescent="0.2">
      <c r="AA3959" s="48"/>
      <c r="AB3959" s="53"/>
      <c r="AN3959" s="48"/>
    </row>
    <row r="3960" spans="27:40" s="10" customFormat="1" x14ac:dyDescent="0.2">
      <c r="AA3960" s="48"/>
      <c r="AB3960" s="53"/>
      <c r="AN3960" s="48"/>
    </row>
    <row r="3961" spans="27:40" s="10" customFormat="1" x14ac:dyDescent="0.2">
      <c r="AA3961" s="48"/>
      <c r="AB3961" s="53"/>
      <c r="AN3961" s="48"/>
    </row>
    <row r="3962" spans="27:40" s="10" customFormat="1" x14ac:dyDescent="0.2">
      <c r="AA3962" s="48"/>
      <c r="AB3962" s="53"/>
      <c r="AN3962" s="48"/>
    </row>
    <row r="3963" spans="27:40" s="10" customFormat="1" x14ac:dyDescent="0.2">
      <c r="AA3963" s="48"/>
      <c r="AB3963" s="53"/>
      <c r="AN3963" s="48"/>
    </row>
    <row r="3964" spans="27:40" s="10" customFormat="1" x14ac:dyDescent="0.2">
      <c r="AA3964" s="48"/>
      <c r="AB3964" s="53"/>
      <c r="AN3964" s="48"/>
    </row>
    <row r="3965" spans="27:40" s="10" customFormat="1" x14ac:dyDescent="0.2">
      <c r="AA3965" s="48"/>
      <c r="AB3965" s="53"/>
      <c r="AN3965" s="48"/>
    </row>
    <row r="3966" spans="27:40" s="10" customFormat="1" x14ac:dyDescent="0.2">
      <c r="AA3966" s="48"/>
      <c r="AB3966" s="53"/>
      <c r="AN3966" s="48"/>
    </row>
    <row r="3967" spans="27:40" s="10" customFormat="1" x14ac:dyDescent="0.2">
      <c r="AA3967" s="48"/>
      <c r="AB3967" s="53"/>
      <c r="AN3967" s="48"/>
    </row>
    <row r="3968" spans="27:40" s="10" customFormat="1" x14ac:dyDescent="0.2">
      <c r="AA3968" s="48"/>
      <c r="AB3968" s="53"/>
      <c r="AN3968" s="48"/>
    </row>
    <row r="3969" spans="27:40" s="10" customFormat="1" x14ac:dyDescent="0.2">
      <c r="AA3969" s="48"/>
      <c r="AB3969" s="53"/>
      <c r="AN3969" s="48"/>
    </row>
    <row r="3970" spans="27:40" s="10" customFormat="1" x14ac:dyDescent="0.2">
      <c r="AA3970" s="48"/>
      <c r="AB3970" s="53"/>
      <c r="AN3970" s="48"/>
    </row>
    <row r="3971" spans="27:40" s="10" customFormat="1" x14ac:dyDescent="0.2">
      <c r="AA3971" s="48"/>
      <c r="AB3971" s="53"/>
      <c r="AN3971" s="48"/>
    </row>
    <row r="3972" spans="27:40" s="10" customFormat="1" x14ac:dyDescent="0.2">
      <c r="AA3972" s="48"/>
      <c r="AB3972" s="53"/>
      <c r="AN3972" s="48"/>
    </row>
    <row r="3973" spans="27:40" s="10" customFormat="1" x14ac:dyDescent="0.2">
      <c r="AA3973" s="48"/>
      <c r="AB3973" s="53"/>
      <c r="AN3973" s="48"/>
    </row>
    <row r="3974" spans="27:40" s="10" customFormat="1" x14ac:dyDescent="0.2">
      <c r="AA3974" s="48"/>
      <c r="AB3974" s="53"/>
      <c r="AN3974" s="48"/>
    </row>
    <row r="3975" spans="27:40" s="10" customFormat="1" x14ac:dyDescent="0.2">
      <c r="AA3975" s="48"/>
      <c r="AB3975" s="53"/>
      <c r="AN3975" s="48"/>
    </row>
    <row r="3976" spans="27:40" s="10" customFormat="1" x14ac:dyDescent="0.2">
      <c r="AA3976" s="48"/>
      <c r="AB3976" s="53"/>
      <c r="AN3976" s="48"/>
    </row>
    <row r="3977" spans="27:40" s="10" customFormat="1" x14ac:dyDescent="0.2">
      <c r="AA3977" s="48"/>
      <c r="AB3977" s="53"/>
      <c r="AN3977" s="48"/>
    </row>
    <row r="3978" spans="27:40" s="10" customFormat="1" x14ac:dyDescent="0.2">
      <c r="AA3978" s="48"/>
      <c r="AB3978" s="53"/>
      <c r="AN3978" s="48"/>
    </row>
    <row r="3979" spans="27:40" s="10" customFormat="1" x14ac:dyDescent="0.2">
      <c r="AA3979" s="48"/>
      <c r="AB3979" s="53"/>
      <c r="AN3979" s="48"/>
    </row>
    <row r="3980" spans="27:40" s="10" customFormat="1" x14ac:dyDescent="0.2">
      <c r="AA3980" s="48"/>
      <c r="AB3980" s="53"/>
      <c r="AN3980" s="48"/>
    </row>
    <row r="3981" spans="27:40" s="10" customFormat="1" x14ac:dyDescent="0.2">
      <c r="AA3981" s="48"/>
      <c r="AB3981" s="53"/>
      <c r="AN3981" s="48"/>
    </row>
    <row r="3982" spans="27:40" s="10" customFormat="1" x14ac:dyDescent="0.2">
      <c r="AA3982" s="48"/>
      <c r="AB3982" s="53"/>
      <c r="AN3982" s="48"/>
    </row>
    <row r="3983" spans="27:40" s="10" customFormat="1" x14ac:dyDescent="0.2">
      <c r="AA3983" s="48"/>
      <c r="AB3983" s="53"/>
      <c r="AN3983" s="48"/>
    </row>
    <row r="3984" spans="27:40" s="10" customFormat="1" x14ac:dyDescent="0.2">
      <c r="AA3984" s="48"/>
      <c r="AB3984" s="53"/>
      <c r="AN3984" s="48"/>
    </row>
    <row r="3985" spans="27:40" s="10" customFormat="1" x14ac:dyDescent="0.2">
      <c r="AA3985" s="48"/>
      <c r="AB3985" s="53"/>
      <c r="AN3985" s="48"/>
    </row>
    <row r="3986" spans="27:40" s="10" customFormat="1" x14ac:dyDescent="0.2">
      <c r="AA3986" s="48"/>
      <c r="AB3986" s="53"/>
      <c r="AN3986" s="48"/>
    </row>
    <row r="3987" spans="27:40" s="10" customFormat="1" x14ac:dyDescent="0.2">
      <c r="AA3987" s="48"/>
      <c r="AB3987" s="53"/>
      <c r="AN3987" s="48"/>
    </row>
    <row r="3988" spans="27:40" s="10" customFormat="1" x14ac:dyDescent="0.2">
      <c r="AA3988" s="48"/>
      <c r="AB3988" s="53"/>
      <c r="AN3988" s="48"/>
    </row>
    <row r="3989" spans="27:40" s="10" customFormat="1" x14ac:dyDescent="0.2">
      <c r="AA3989" s="48"/>
      <c r="AB3989" s="53"/>
      <c r="AN3989" s="48"/>
    </row>
    <row r="3990" spans="27:40" s="10" customFormat="1" x14ac:dyDescent="0.2">
      <c r="AA3990" s="48"/>
      <c r="AB3990" s="53"/>
      <c r="AN3990" s="48"/>
    </row>
    <row r="3991" spans="27:40" s="10" customFormat="1" x14ac:dyDescent="0.2">
      <c r="AA3991" s="48"/>
      <c r="AB3991" s="53"/>
      <c r="AN3991" s="48"/>
    </row>
    <row r="3992" spans="27:40" s="10" customFormat="1" x14ac:dyDescent="0.2">
      <c r="AA3992" s="48"/>
      <c r="AB3992" s="53"/>
      <c r="AN3992" s="48"/>
    </row>
    <row r="3993" spans="27:40" s="10" customFormat="1" x14ac:dyDescent="0.2">
      <c r="AA3993" s="48"/>
      <c r="AB3993" s="53"/>
      <c r="AN3993" s="48"/>
    </row>
    <row r="3994" spans="27:40" s="10" customFormat="1" x14ac:dyDescent="0.2">
      <c r="AA3994" s="48"/>
      <c r="AB3994" s="53"/>
      <c r="AN3994" s="48"/>
    </row>
    <row r="3995" spans="27:40" s="10" customFormat="1" x14ac:dyDescent="0.2">
      <c r="AA3995" s="48"/>
      <c r="AB3995" s="53"/>
      <c r="AN3995" s="48"/>
    </row>
    <row r="3996" spans="27:40" s="10" customFormat="1" x14ac:dyDescent="0.2">
      <c r="AA3996" s="48"/>
      <c r="AB3996" s="53"/>
      <c r="AN3996" s="48"/>
    </row>
    <row r="3997" spans="27:40" s="10" customFormat="1" x14ac:dyDescent="0.2">
      <c r="AA3997" s="48"/>
      <c r="AB3997" s="53"/>
      <c r="AN3997" s="48"/>
    </row>
    <row r="3998" spans="27:40" s="10" customFormat="1" x14ac:dyDescent="0.2">
      <c r="AA3998" s="48"/>
      <c r="AB3998" s="53"/>
      <c r="AN3998" s="48"/>
    </row>
    <row r="3999" spans="27:40" s="10" customFormat="1" x14ac:dyDescent="0.2">
      <c r="AA3999" s="48"/>
      <c r="AB3999" s="53"/>
      <c r="AN3999" s="48"/>
    </row>
    <row r="4000" spans="27:40" s="10" customFormat="1" x14ac:dyDescent="0.2">
      <c r="AA4000" s="48"/>
      <c r="AB4000" s="53"/>
      <c r="AN4000" s="48"/>
    </row>
    <row r="4001" spans="27:40" s="10" customFormat="1" x14ac:dyDescent="0.2">
      <c r="AA4001" s="48"/>
      <c r="AB4001" s="53"/>
      <c r="AN4001" s="48"/>
    </row>
    <row r="4002" spans="27:40" s="10" customFormat="1" x14ac:dyDescent="0.2">
      <c r="AA4002" s="48"/>
      <c r="AB4002" s="53"/>
      <c r="AN4002" s="48"/>
    </row>
    <row r="4003" spans="27:40" s="10" customFormat="1" x14ac:dyDescent="0.2">
      <c r="AA4003" s="48"/>
      <c r="AB4003" s="53"/>
      <c r="AN4003" s="48"/>
    </row>
    <row r="4004" spans="27:40" s="10" customFormat="1" x14ac:dyDescent="0.2">
      <c r="AA4004" s="48"/>
      <c r="AB4004" s="53"/>
      <c r="AN4004" s="48"/>
    </row>
    <row r="4005" spans="27:40" s="10" customFormat="1" x14ac:dyDescent="0.2">
      <c r="AA4005" s="48"/>
      <c r="AB4005" s="53"/>
      <c r="AN4005" s="48"/>
    </row>
    <row r="4006" spans="27:40" s="10" customFormat="1" x14ac:dyDescent="0.2">
      <c r="AA4006" s="48"/>
      <c r="AB4006" s="53"/>
      <c r="AN4006" s="48"/>
    </row>
    <row r="4007" spans="27:40" s="10" customFormat="1" x14ac:dyDescent="0.2">
      <c r="AA4007" s="48"/>
      <c r="AB4007" s="53"/>
      <c r="AN4007" s="48"/>
    </row>
    <row r="4008" spans="27:40" s="10" customFormat="1" x14ac:dyDescent="0.2">
      <c r="AA4008" s="48"/>
      <c r="AB4008" s="53"/>
      <c r="AN4008" s="48"/>
    </row>
    <row r="4009" spans="27:40" s="10" customFormat="1" x14ac:dyDescent="0.2">
      <c r="AA4009" s="48"/>
      <c r="AB4009" s="53"/>
      <c r="AN4009" s="48"/>
    </row>
    <row r="4010" spans="27:40" s="10" customFormat="1" x14ac:dyDescent="0.2">
      <c r="AA4010" s="48"/>
      <c r="AB4010" s="53"/>
      <c r="AN4010" s="48"/>
    </row>
    <row r="4011" spans="27:40" s="10" customFormat="1" x14ac:dyDescent="0.2">
      <c r="AA4011" s="48"/>
      <c r="AB4011" s="53"/>
      <c r="AN4011" s="48"/>
    </row>
    <row r="4012" spans="27:40" s="10" customFormat="1" x14ac:dyDescent="0.2">
      <c r="AA4012" s="48"/>
      <c r="AB4012" s="53"/>
      <c r="AN4012" s="48"/>
    </row>
    <row r="4013" spans="27:40" s="10" customFormat="1" x14ac:dyDescent="0.2">
      <c r="AA4013" s="48"/>
      <c r="AB4013" s="53"/>
      <c r="AN4013" s="48"/>
    </row>
    <row r="4014" spans="27:40" s="10" customFormat="1" x14ac:dyDescent="0.2">
      <c r="AA4014" s="48"/>
      <c r="AB4014" s="53"/>
      <c r="AN4014" s="48"/>
    </row>
    <row r="4015" spans="27:40" s="10" customFormat="1" x14ac:dyDescent="0.2">
      <c r="AA4015" s="48"/>
      <c r="AB4015" s="53"/>
      <c r="AN4015" s="48"/>
    </row>
    <row r="4016" spans="27:40" s="10" customFormat="1" x14ac:dyDescent="0.2">
      <c r="AA4016" s="48"/>
      <c r="AB4016" s="53"/>
      <c r="AN4016" s="48"/>
    </row>
    <row r="4017" spans="27:40" s="10" customFormat="1" x14ac:dyDescent="0.2">
      <c r="AA4017" s="48"/>
      <c r="AB4017" s="53"/>
      <c r="AN4017" s="48"/>
    </row>
    <row r="4018" spans="27:40" s="10" customFormat="1" x14ac:dyDescent="0.2">
      <c r="AA4018" s="48"/>
      <c r="AB4018" s="53"/>
      <c r="AN4018" s="48"/>
    </row>
    <row r="4019" spans="27:40" s="10" customFormat="1" x14ac:dyDescent="0.2">
      <c r="AA4019" s="48"/>
      <c r="AB4019" s="53"/>
      <c r="AN4019" s="48"/>
    </row>
    <row r="4020" spans="27:40" s="10" customFormat="1" x14ac:dyDescent="0.2">
      <c r="AA4020" s="48"/>
      <c r="AB4020" s="53"/>
      <c r="AN4020" s="48"/>
    </row>
    <row r="4021" spans="27:40" s="10" customFormat="1" x14ac:dyDescent="0.2">
      <c r="AA4021" s="48"/>
      <c r="AB4021" s="53"/>
      <c r="AN4021" s="48"/>
    </row>
    <row r="4022" spans="27:40" s="10" customFormat="1" x14ac:dyDescent="0.2">
      <c r="AA4022" s="48"/>
      <c r="AB4022" s="53"/>
      <c r="AN4022" s="48"/>
    </row>
    <row r="4023" spans="27:40" s="10" customFormat="1" x14ac:dyDescent="0.2">
      <c r="AA4023" s="48"/>
      <c r="AB4023" s="53"/>
      <c r="AN4023" s="48"/>
    </row>
    <row r="4024" spans="27:40" s="10" customFormat="1" x14ac:dyDescent="0.2">
      <c r="AA4024" s="48"/>
      <c r="AB4024" s="53"/>
      <c r="AN4024" s="48"/>
    </row>
    <row r="4025" spans="27:40" s="10" customFormat="1" x14ac:dyDescent="0.2">
      <c r="AA4025" s="48"/>
      <c r="AB4025" s="53"/>
      <c r="AN4025" s="48"/>
    </row>
    <row r="4026" spans="27:40" s="10" customFormat="1" x14ac:dyDescent="0.2">
      <c r="AA4026" s="48"/>
      <c r="AB4026" s="53"/>
      <c r="AN4026" s="48"/>
    </row>
    <row r="4027" spans="27:40" s="10" customFormat="1" x14ac:dyDescent="0.2">
      <c r="AA4027" s="48"/>
      <c r="AB4027" s="53"/>
      <c r="AN4027" s="48"/>
    </row>
    <row r="4028" spans="27:40" s="10" customFormat="1" x14ac:dyDescent="0.2">
      <c r="AA4028" s="48"/>
      <c r="AB4028" s="53"/>
      <c r="AN4028" s="48"/>
    </row>
    <row r="4029" spans="27:40" s="10" customFormat="1" x14ac:dyDescent="0.2">
      <c r="AA4029" s="48"/>
      <c r="AB4029" s="53"/>
      <c r="AN4029" s="48"/>
    </row>
    <row r="4030" spans="27:40" s="10" customFormat="1" x14ac:dyDescent="0.2">
      <c r="AA4030" s="48"/>
      <c r="AB4030" s="53"/>
      <c r="AN4030" s="48"/>
    </row>
    <row r="4031" spans="27:40" s="10" customFormat="1" x14ac:dyDescent="0.2">
      <c r="AA4031" s="48"/>
      <c r="AB4031" s="53"/>
      <c r="AN4031" s="48"/>
    </row>
    <row r="4032" spans="27:40" s="10" customFormat="1" x14ac:dyDescent="0.2">
      <c r="AA4032" s="48"/>
      <c r="AB4032" s="53"/>
      <c r="AN4032" s="48"/>
    </row>
    <row r="4033" spans="27:40" s="10" customFormat="1" x14ac:dyDescent="0.2">
      <c r="AA4033" s="48"/>
      <c r="AB4033" s="53"/>
      <c r="AN4033" s="48"/>
    </row>
    <row r="4034" spans="27:40" s="10" customFormat="1" x14ac:dyDescent="0.2">
      <c r="AA4034" s="48"/>
      <c r="AB4034" s="53"/>
      <c r="AN4034" s="48"/>
    </row>
    <row r="4035" spans="27:40" s="10" customFormat="1" x14ac:dyDescent="0.2">
      <c r="AA4035" s="48"/>
      <c r="AB4035" s="53"/>
      <c r="AN4035" s="48"/>
    </row>
    <row r="4036" spans="27:40" s="10" customFormat="1" x14ac:dyDescent="0.2">
      <c r="AA4036" s="48"/>
      <c r="AB4036" s="53"/>
      <c r="AN4036" s="48"/>
    </row>
    <row r="4037" spans="27:40" s="10" customFormat="1" x14ac:dyDescent="0.2">
      <c r="AA4037" s="48"/>
      <c r="AB4037" s="53"/>
      <c r="AN4037" s="48"/>
    </row>
    <row r="4038" spans="27:40" s="10" customFormat="1" x14ac:dyDescent="0.2">
      <c r="AA4038" s="48"/>
      <c r="AB4038" s="53"/>
      <c r="AN4038" s="48"/>
    </row>
    <row r="4039" spans="27:40" s="10" customFormat="1" x14ac:dyDescent="0.2">
      <c r="AA4039" s="48"/>
      <c r="AB4039" s="53"/>
      <c r="AN4039" s="48"/>
    </row>
    <row r="4040" spans="27:40" s="10" customFormat="1" x14ac:dyDescent="0.2">
      <c r="AA4040" s="48"/>
      <c r="AB4040" s="53"/>
      <c r="AN4040" s="48"/>
    </row>
    <row r="4041" spans="27:40" s="10" customFormat="1" x14ac:dyDescent="0.2">
      <c r="AA4041" s="48"/>
      <c r="AB4041" s="53"/>
      <c r="AN4041" s="48"/>
    </row>
    <row r="4042" spans="27:40" s="10" customFormat="1" x14ac:dyDescent="0.2">
      <c r="AA4042" s="48"/>
      <c r="AB4042" s="53"/>
      <c r="AN4042" s="48"/>
    </row>
    <row r="4043" spans="27:40" s="10" customFormat="1" x14ac:dyDescent="0.2">
      <c r="AA4043" s="48"/>
      <c r="AB4043" s="53"/>
      <c r="AN4043" s="48"/>
    </row>
    <row r="4044" spans="27:40" s="10" customFormat="1" x14ac:dyDescent="0.2">
      <c r="AA4044" s="48"/>
      <c r="AB4044" s="53"/>
      <c r="AN4044" s="48"/>
    </row>
    <row r="4045" spans="27:40" s="10" customFormat="1" x14ac:dyDescent="0.2">
      <c r="AA4045" s="48"/>
      <c r="AB4045" s="53"/>
      <c r="AN4045" s="48"/>
    </row>
    <row r="4046" spans="27:40" s="10" customFormat="1" x14ac:dyDescent="0.2">
      <c r="AA4046" s="48"/>
      <c r="AB4046" s="53"/>
      <c r="AN4046" s="48"/>
    </row>
    <row r="4047" spans="27:40" s="10" customFormat="1" x14ac:dyDescent="0.2">
      <c r="AA4047" s="48"/>
      <c r="AB4047" s="53"/>
      <c r="AN4047" s="48"/>
    </row>
    <row r="4048" spans="27:40" s="10" customFormat="1" x14ac:dyDescent="0.2">
      <c r="AA4048" s="48"/>
      <c r="AB4048" s="53"/>
      <c r="AN4048" s="48"/>
    </row>
    <row r="4049" spans="27:40" s="10" customFormat="1" x14ac:dyDescent="0.2">
      <c r="AA4049" s="48"/>
      <c r="AB4049" s="53"/>
      <c r="AN4049" s="48"/>
    </row>
    <row r="4050" spans="27:40" s="10" customFormat="1" x14ac:dyDescent="0.2">
      <c r="AA4050" s="48"/>
      <c r="AB4050" s="53"/>
      <c r="AN4050" s="48"/>
    </row>
    <row r="4051" spans="27:40" s="10" customFormat="1" x14ac:dyDescent="0.2">
      <c r="AA4051" s="48"/>
      <c r="AB4051" s="53"/>
      <c r="AN4051" s="48"/>
    </row>
    <row r="4052" spans="27:40" s="10" customFormat="1" x14ac:dyDescent="0.2">
      <c r="AA4052" s="48"/>
      <c r="AB4052" s="53"/>
      <c r="AN4052" s="48"/>
    </row>
    <row r="4053" spans="27:40" s="10" customFormat="1" x14ac:dyDescent="0.2">
      <c r="AA4053" s="48"/>
      <c r="AB4053" s="53"/>
      <c r="AN4053" s="48"/>
    </row>
    <row r="4054" spans="27:40" s="10" customFormat="1" x14ac:dyDescent="0.2">
      <c r="AA4054" s="48"/>
      <c r="AB4054" s="53"/>
      <c r="AN4054" s="48"/>
    </row>
    <row r="4055" spans="27:40" s="10" customFormat="1" x14ac:dyDescent="0.2">
      <c r="AA4055" s="48"/>
      <c r="AB4055" s="53"/>
      <c r="AN4055" s="48"/>
    </row>
    <row r="4056" spans="27:40" s="10" customFormat="1" x14ac:dyDescent="0.2">
      <c r="AA4056" s="48"/>
      <c r="AB4056" s="53"/>
      <c r="AN4056" s="48"/>
    </row>
    <row r="4057" spans="27:40" s="10" customFormat="1" x14ac:dyDescent="0.2">
      <c r="AA4057" s="48"/>
      <c r="AB4057" s="53"/>
      <c r="AN4057" s="48"/>
    </row>
    <row r="4058" spans="27:40" s="10" customFormat="1" x14ac:dyDescent="0.2">
      <c r="AA4058" s="48"/>
      <c r="AB4058" s="53"/>
      <c r="AN4058" s="48"/>
    </row>
    <row r="4059" spans="27:40" s="10" customFormat="1" x14ac:dyDescent="0.2">
      <c r="AA4059" s="48"/>
      <c r="AB4059" s="53"/>
      <c r="AN4059" s="48"/>
    </row>
    <row r="4060" spans="27:40" s="10" customFormat="1" x14ac:dyDescent="0.2">
      <c r="AA4060" s="48"/>
      <c r="AB4060" s="53"/>
      <c r="AN4060" s="48"/>
    </row>
    <row r="4061" spans="27:40" s="10" customFormat="1" x14ac:dyDescent="0.2">
      <c r="AA4061" s="48"/>
      <c r="AB4061" s="53"/>
      <c r="AN4061" s="48"/>
    </row>
    <row r="4062" spans="27:40" s="10" customFormat="1" x14ac:dyDescent="0.2">
      <c r="AA4062" s="48"/>
      <c r="AB4062" s="53"/>
      <c r="AN4062" s="48"/>
    </row>
    <row r="4063" spans="27:40" s="10" customFormat="1" x14ac:dyDescent="0.2">
      <c r="AA4063" s="48"/>
      <c r="AB4063" s="53"/>
      <c r="AN4063" s="48"/>
    </row>
    <row r="4064" spans="27:40" s="10" customFormat="1" x14ac:dyDescent="0.2">
      <c r="AA4064" s="48"/>
      <c r="AB4064" s="53"/>
      <c r="AN4064" s="48"/>
    </row>
    <row r="4065" spans="27:40" s="10" customFormat="1" x14ac:dyDescent="0.2">
      <c r="AA4065" s="48"/>
      <c r="AB4065" s="53"/>
      <c r="AN4065" s="48"/>
    </row>
    <row r="4066" spans="27:40" s="10" customFormat="1" x14ac:dyDescent="0.2">
      <c r="AA4066" s="48"/>
      <c r="AB4066" s="53"/>
      <c r="AN4066" s="48"/>
    </row>
    <row r="4067" spans="27:40" s="10" customFormat="1" x14ac:dyDescent="0.2">
      <c r="AA4067" s="48"/>
      <c r="AB4067" s="53"/>
      <c r="AN4067" s="48"/>
    </row>
    <row r="4068" spans="27:40" s="10" customFormat="1" x14ac:dyDescent="0.2">
      <c r="AA4068" s="48"/>
      <c r="AB4068" s="53"/>
      <c r="AN4068" s="48"/>
    </row>
    <row r="4069" spans="27:40" s="10" customFormat="1" x14ac:dyDescent="0.2">
      <c r="AA4069" s="48"/>
      <c r="AB4069" s="53"/>
      <c r="AN4069" s="48"/>
    </row>
    <row r="4070" spans="27:40" s="10" customFormat="1" x14ac:dyDescent="0.2">
      <c r="AA4070" s="48"/>
      <c r="AB4070" s="53"/>
      <c r="AN4070" s="48"/>
    </row>
    <row r="4071" spans="27:40" s="10" customFormat="1" x14ac:dyDescent="0.2">
      <c r="AA4071" s="48"/>
      <c r="AB4071" s="53"/>
      <c r="AN4071" s="48"/>
    </row>
    <row r="4072" spans="27:40" s="10" customFormat="1" x14ac:dyDescent="0.2">
      <c r="AA4072" s="48"/>
      <c r="AB4072" s="53"/>
      <c r="AN4072" s="48"/>
    </row>
    <row r="4073" spans="27:40" s="10" customFormat="1" x14ac:dyDescent="0.2">
      <c r="AA4073" s="48"/>
      <c r="AB4073" s="53"/>
      <c r="AN4073" s="48"/>
    </row>
    <row r="4074" spans="27:40" s="10" customFormat="1" x14ac:dyDescent="0.2">
      <c r="AA4074" s="48"/>
      <c r="AB4074" s="53"/>
      <c r="AN4074" s="48"/>
    </row>
    <row r="4075" spans="27:40" s="10" customFormat="1" x14ac:dyDescent="0.2">
      <c r="AA4075" s="48"/>
      <c r="AB4075" s="53"/>
      <c r="AN4075" s="48"/>
    </row>
    <row r="4076" spans="27:40" s="10" customFormat="1" x14ac:dyDescent="0.2">
      <c r="AA4076" s="48"/>
      <c r="AB4076" s="53"/>
      <c r="AN4076" s="48"/>
    </row>
    <row r="4077" spans="27:40" s="10" customFormat="1" x14ac:dyDescent="0.2">
      <c r="AA4077" s="48"/>
      <c r="AB4077" s="53"/>
      <c r="AN4077" s="48"/>
    </row>
    <row r="4078" spans="27:40" s="10" customFormat="1" x14ac:dyDescent="0.2">
      <c r="AA4078" s="48"/>
      <c r="AB4078" s="53"/>
      <c r="AN4078" s="48"/>
    </row>
    <row r="4079" spans="27:40" s="10" customFormat="1" x14ac:dyDescent="0.2">
      <c r="AA4079" s="48"/>
      <c r="AB4079" s="53"/>
      <c r="AN4079" s="48"/>
    </row>
    <row r="4080" spans="27:40" s="10" customFormat="1" x14ac:dyDescent="0.2">
      <c r="AA4080" s="48"/>
      <c r="AB4080" s="53"/>
      <c r="AN4080" s="48"/>
    </row>
    <row r="4081" spans="27:40" s="10" customFormat="1" x14ac:dyDescent="0.2">
      <c r="AA4081" s="48"/>
      <c r="AB4081" s="53"/>
      <c r="AN4081" s="48"/>
    </row>
    <row r="4082" spans="27:40" s="10" customFormat="1" x14ac:dyDescent="0.2">
      <c r="AA4082" s="48"/>
      <c r="AB4082" s="53"/>
      <c r="AN4082" s="48"/>
    </row>
    <row r="4083" spans="27:40" s="10" customFormat="1" x14ac:dyDescent="0.2">
      <c r="AA4083" s="48"/>
      <c r="AB4083" s="53"/>
      <c r="AN4083" s="48"/>
    </row>
    <row r="4084" spans="27:40" s="10" customFormat="1" x14ac:dyDescent="0.2">
      <c r="AA4084" s="48"/>
      <c r="AB4084" s="53"/>
      <c r="AN4084" s="48"/>
    </row>
    <row r="4085" spans="27:40" s="10" customFormat="1" x14ac:dyDescent="0.2">
      <c r="AA4085" s="48"/>
      <c r="AB4085" s="53"/>
      <c r="AN4085" s="48"/>
    </row>
    <row r="4086" spans="27:40" s="10" customFormat="1" x14ac:dyDescent="0.2">
      <c r="AA4086" s="48"/>
      <c r="AB4086" s="53"/>
      <c r="AN4086" s="48"/>
    </row>
    <row r="4087" spans="27:40" s="10" customFormat="1" x14ac:dyDescent="0.2">
      <c r="AA4087" s="48"/>
      <c r="AB4087" s="53"/>
      <c r="AN4087" s="48"/>
    </row>
    <row r="4088" spans="27:40" s="10" customFormat="1" x14ac:dyDescent="0.2">
      <c r="AA4088" s="48"/>
      <c r="AB4088" s="53"/>
      <c r="AN4088" s="48"/>
    </row>
    <row r="4089" spans="27:40" s="10" customFormat="1" x14ac:dyDescent="0.2">
      <c r="AA4089" s="48"/>
      <c r="AB4089" s="53"/>
      <c r="AN4089" s="48"/>
    </row>
    <row r="4090" spans="27:40" s="10" customFormat="1" x14ac:dyDescent="0.2">
      <c r="AA4090" s="48"/>
      <c r="AB4090" s="53"/>
      <c r="AN4090" s="48"/>
    </row>
    <row r="4091" spans="27:40" s="10" customFormat="1" x14ac:dyDescent="0.2">
      <c r="AA4091" s="48"/>
      <c r="AB4091" s="53"/>
      <c r="AN4091" s="48"/>
    </row>
    <row r="4092" spans="27:40" s="10" customFormat="1" x14ac:dyDescent="0.2">
      <c r="AA4092" s="48"/>
      <c r="AB4092" s="53"/>
      <c r="AN4092" s="48"/>
    </row>
    <row r="4093" spans="27:40" s="10" customFormat="1" x14ac:dyDescent="0.2">
      <c r="AA4093" s="48"/>
      <c r="AB4093" s="53"/>
      <c r="AN4093" s="48"/>
    </row>
    <row r="4094" spans="27:40" s="10" customFormat="1" x14ac:dyDescent="0.2">
      <c r="AA4094" s="48"/>
      <c r="AB4094" s="53"/>
      <c r="AN4094" s="48"/>
    </row>
    <row r="4095" spans="27:40" s="10" customFormat="1" x14ac:dyDescent="0.2">
      <c r="AA4095" s="48"/>
      <c r="AB4095" s="53"/>
      <c r="AN4095" s="48"/>
    </row>
    <row r="4096" spans="27:40" s="10" customFormat="1" x14ac:dyDescent="0.2">
      <c r="AA4096" s="48"/>
      <c r="AB4096" s="53"/>
      <c r="AN4096" s="48"/>
    </row>
    <row r="4097" spans="27:40" s="10" customFormat="1" x14ac:dyDescent="0.2">
      <c r="AA4097" s="48"/>
      <c r="AB4097" s="53"/>
      <c r="AN4097" s="48"/>
    </row>
    <row r="4098" spans="27:40" s="10" customFormat="1" x14ac:dyDescent="0.2">
      <c r="AA4098" s="48"/>
      <c r="AB4098" s="53"/>
      <c r="AN4098" s="48"/>
    </row>
    <row r="4099" spans="27:40" s="10" customFormat="1" x14ac:dyDescent="0.2">
      <c r="AA4099" s="48"/>
      <c r="AB4099" s="53"/>
      <c r="AN4099" s="48"/>
    </row>
    <row r="4100" spans="27:40" s="10" customFormat="1" x14ac:dyDescent="0.2">
      <c r="AA4100" s="48"/>
      <c r="AB4100" s="53"/>
      <c r="AN4100" s="48"/>
    </row>
    <row r="4101" spans="27:40" s="10" customFormat="1" x14ac:dyDescent="0.2">
      <c r="AA4101" s="48"/>
      <c r="AB4101" s="53"/>
      <c r="AN4101" s="48"/>
    </row>
    <row r="4102" spans="27:40" s="10" customFormat="1" x14ac:dyDescent="0.2">
      <c r="AA4102" s="48"/>
      <c r="AB4102" s="53"/>
      <c r="AN4102" s="48"/>
    </row>
    <row r="4103" spans="27:40" s="10" customFormat="1" x14ac:dyDescent="0.2">
      <c r="AA4103" s="48"/>
      <c r="AB4103" s="53"/>
      <c r="AN4103" s="48"/>
    </row>
    <row r="4104" spans="27:40" s="10" customFormat="1" x14ac:dyDescent="0.2">
      <c r="AA4104" s="48"/>
      <c r="AB4104" s="53"/>
      <c r="AN4104" s="48"/>
    </row>
    <row r="4105" spans="27:40" s="10" customFormat="1" x14ac:dyDescent="0.2">
      <c r="AA4105" s="48"/>
      <c r="AB4105" s="53"/>
      <c r="AN4105" s="48"/>
    </row>
    <row r="4106" spans="27:40" s="10" customFormat="1" x14ac:dyDescent="0.2">
      <c r="AA4106" s="48"/>
      <c r="AB4106" s="53"/>
      <c r="AN4106" s="48"/>
    </row>
    <row r="4107" spans="27:40" s="10" customFormat="1" x14ac:dyDescent="0.2">
      <c r="AA4107" s="48"/>
      <c r="AB4107" s="53"/>
      <c r="AN4107" s="48"/>
    </row>
    <row r="4108" spans="27:40" s="10" customFormat="1" x14ac:dyDescent="0.2">
      <c r="AA4108" s="48"/>
      <c r="AB4108" s="53"/>
      <c r="AN4108" s="48"/>
    </row>
    <row r="4109" spans="27:40" s="10" customFormat="1" x14ac:dyDescent="0.2">
      <c r="AA4109" s="48"/>
      <c r="AB4109" s="53"/>
      <c r="AN4109" s="48"/>
    </row>
    <row r="4110" spans="27:40" s="10" customFormat="1" x14ac:dyDescent="0.2">
      <c r="AA4110" s="48"/>
      <c r="AB4110" s="53"/>
      <c r="AN4110" s="48"/>
    </row>
    <row r="4111" spans="27:40" s="10" customFormat="1" x14ac:dyDescent="0.2">
      <c r="AA4111" s="48"/>
      <c r="AB4111" s="53"/>
      <c r="AN4111" s="48"/>
    </row>
    <row r="4112" spans="27:40" s="10" customFormat="1" x14ac:dyDescent="0.2">
      <c r="AA4112" s="48"/>
      <c r="AB4112" s="53"/>
      <c r="AN4112" s="48"/>
    </row>
    <row r="4113" spans="27:40" s="10" customFormat="1" x14ac:dyDescent="0.2">
      <c r="AA4113" s="48"/>
      <c r="AB4113" s="53"/>
      <c r="AN4113" s="48"/>
    </row>
    <row r="4114" spans="27:40" s="10" customFormat="1" x14ac:dyDescent="0.2">
      <c r="AA4114" s="48"/>
      <c r="AB4114" s="53"/>
      <c r="AN4114" s="48"/>
    </row>
    <row r="4115" spans="27:40" s="10" customFormat="1" x14ac:dyDescent="0.2">
      <c r="AA4115" s="48"/>
      <c r="AB4115" s="53"/>
      <c r="AN4115" s="48"/>
    </row>
    <row r="4116" spans="27:40" s="10" customFormat="1" x14ac:dyDescent="0.2">
      <c r="AA4116" s="48"/>
      <c r="AB4116" s="53"/>
      <c r="AN4116" s="48"/>
    </row>
    <row r="4117" spans="27:40" s="10" customFormat="1" x14ac:dyDescent="0.2">
      <c r="AA4117" s="48"/>
      <c r="AB4117" s="53"/>
      <c r="AN4117" s="48"/>
    </row>
    <row r="4118" spans="27:40" s="10" customFormat="1" x14ac:dyDescent="0.2">
      <c r="AA4118" s="48"/>
      <c r="AB4118" s="53"/>
      <c r="AN4118" s="48"/>
    </row>
    <row r="4119" spans="27:40" s="10" customFormat="1" x14ac:dyDescent="0.2">
      <c r="AA4119" s="48"/>
      <c r="AB4119" s="53"/>
      <c r="AN4119" s="48"/>
    </row>
    <row r="4120" spans="27:40" s="10" customFormat="1" x14ac:dyDescent="0.2">
      <c r="AA4120" s="48"/>
      <c r="AB4120" s="53"/>
      <c r="AN4120" s="48"/>
    </row>
    <row r="4121" spans="27:40" s="10" customFormat="1" x14ac:dyDescent="0.2">
      <c r="AA4121" s="48"/>
      <c r="AB4121" s="53"/>
      <c r="AN4121" s="48"/>
    </row>
    <row r="4122" spans="27:40" s="10" customFormat="1" x14ac:dyDescent="0.2">
      <c r="AA4122" s="48"/>
      <c r="AB4122" s="53"/>
      <c r="AN4122" s="48"/>
    </row>
    <row r="4123" spans="27:40" s="10" customFormat="1" x14ac:dyDescent="0.2">
      <c r="AA4123" s="48"/>
      <c r="AB4123" s="53"/>
      <c r="AN4123" s="48"/>
    </row>
    <row r="4124" spans="27:40" s="10" customFormat="1" x14ac:dyDescent="0.2">
      <c r="AA4124" s="48"/>
      <c r="AB4124" s="53"/>
      <c r="AN4124" s="48"/>
    </row>
    <row r="4125" spans="27:40" s="10" customFormat="1" x14ac:dyDescent="0.2">
      <c r="AA4125" s="48"/>
      <c r="AB4125" s="53"/>
      <c r="AN4125" s="48"/>
    </row>
    <row r="4126" spans="27:40" s="10" customFormat="1" x14ac:dyDescent="0.2">
      <c r="AA4126" s="48"/>
      <c r="AB4126" s="53"/>
      <c r="AN4126" s="48"/>
    </row>
    <row r="4127" spans="27:40" s="10" customFormat="1" x14ac:dyDescent="0.2">
      <c r="AA4127" s="48"/>
      <c r="AB4127" s="53"/>
      <c r="AN4127" s="48"/>
    </row>
    <row r="4128" spans="27:40" s="10" customFormat="1" x14ac:dyDescent="0.2">
      <c r="AA4128" s="48"/>
      <c r="AB4128" s="53"/>
      <c r="AN4128" s="48"/>
    </row>
    <row r="4129" spans="27:40" s="10" customFormat="1" x14ac:dyDescent="0.2">
      <c r="AA4129" s="48"/>
      <c r="AB4129" s="53"/>
      <c r="AN4129" s="48"/>
    </row>
    <row r="4130" spans="27:40" s="10" customFormat="1" x14ac:dyDescent="0.2">
      <c r="AA4130" s="48"/>
      <c r="AB4130" s="53"/>
      <c r="AN4130" s="48"/>
    </row>
    <row r="4131" spans="27:40" s="10" customFormat="1" x14ac:dyDescent="0.2">
      <c r="AA4131" s="48"/>
      <c r="AB4131" s="53"/>
      <c r="AN4131" s="48"/>
    </row>
    <row r="4132" spans="27:40" s="10" customFormat="1" x14ac:dyDescent="0.2">
      <c r="AA4132" s="48"/>
      <c r="AB4132" s="53"/>
      <c r="AN4132" s="48"/>
    </row>
    <row r="4133" spans="27:40" s="10" customFormat="1" x14ac:dyDescent="0.2">
      <c r="AA4133" s="48"/>
      <c r="AB4133" s="53"/>
      <c r="AN4133" s="48"/>
    </row>
    <row r="4134" spans="27:40" s="10" customFormat="1" x14ac:dyDescent="0.2">
      <c r="AA4134" s="48"/>
      <c r="AB4134" s="53"/>
      <c r="AN4134" s="48"/>
    </row>
    <row r="4135" spans="27:40" s="10" customFormat="1" x14ac:dyDescent="0.2">
      <c r="AA4135" s="48"/>
      <c r="AB4135" s="53"/>
      <c r="AN4135" s="48"/>
    </row>
    <row r="4136" spans="27:40" s="10" customFormat="1" x14ac:dyDescent="0.2">
      <c r="AA4136" s="48"/>
      <c r="AB4136" s="53"/>
      <c r="AN4136" s="48"/>
    </row>
    <row r="4137" spans="27:40" s="10" customFormat="1" x14ac:dyDescent="0.2">
      <c r="AA4137" s="48"/>
      <c r="AB4137" s="53"/>
      <c r="AN4137" s="48"/>
    </row>
    <row r="4138" spans="27:40" s="10" customFormat="1" x14ac:dyDescent="0.2">
      <c r="AA4138" s="48"/>
      <c r="AB4138" s="53"/>
      <c r="AN4138" s="48"/>
    </row>
    <row r="4139" spans="27:40" s="10" customFormat="1" x14ac:dyDescent="0.2">
      <c r="AA4139" s="48"/>
      <c r="AB4139" s="53"/>
      <c r="AN4139" s="48"/>
    </row>
    <row r="4140" spans="27:40" s="10" customFormat="1" x14ac:dyDescent="0.2">
      <c r="AA4140" s="48"/>
      <c r="AB4140" s="53"/>
      <c r="AN4140" s="48"/>
    </row>
    <row r="4141" spans="27:40" s="10" customFormat="1" x14ac:dyDescent="0.2">
      <c r="AA4141" s="48"/>
      <c r="AB4141" s="53"/>
      <c r="AN4141" s="48"/>
    </row>
    <row r="4142" spans="27:40" s="10" customFormat="1" x14ac:dyDescent="0.2">
      <c r="AA4142" s="48"/>
      <c r="AB4142" s="53"/>
      <c r="AN4142" s="48"/>
    </row>
    <row r="4143" spans="27:40" s="10" customFormat="1" x14ac:dyDescent="0.2">
      <c r="AA4143" s="48"/>
      <c r="AB4143" s="53"/>
      <c r="AN4143" s="48"/>
    </row>
    <row r="4144" spans="27:40" s="10" customFormat="1" x14ac:dyDescent="0.2">
      <c r="AA4144" s="48"/>
      <c r="AB4144" s="53"/>
      <c r="AN4144" s="48"/>
    </row>
    <row r="4145" spans="27:40" s="10" customFormat="1" x14ac:dyDescent="0.2">
      <c r="AA4145" s="48"/>
      <c r="AB4145" s="53"/>
      <c r="AN4145" s="48"/>
    </row>
    <row r="4146" spans="27:40" s="10" customFormat="1" x14ac:dyDescent="0.2">
      <c r="AA4146" s="48"/>
      <c r="AB4146" s="53"/>
      <c r="AN4146" s="48"/>
    </row>
    <row r="4147" spans="27:40" s="10" customFormat="1" x14ac:dyDescent="0.2">
      <c r="AA4147" s="48"/>
      <c r="AB4147" s="53"/>
      <c r="AN4147" s="48"/>
    </row>
    <row r="4148" spans="27:40" s="10" customFormat="1" x14ac:dyDescent="0.2">
      <c r="AA4148" s="48"/>
      <c r="AB4148" s="53"/>
      <c r="AN4148" s="48"/>
    </row>
    <row r="4149" spans="27:40" s="10" customFormat="1" x14ac:dyDescent="0.2">
      <c r="AA4149" s="48"/>
      <c r="AB4149" s="53"/>
      <c r="AN4149" s="48"/>
    </row>
    <row r="4150" spans="27:40" s="10" customFormat="1" x14ac:dyDescent="0.2">
      <c r="AA4150" s="48"/>
      <c r="AB4150" s="53"/>
      <c r="AN4150" s="48"/>
    </row>
    <row r="4151" spans="27:40" s="10" customFormat="1" x14ac:dyDescent="0.2">
      <c r="AA4151" s="48"/>
      <c r="AB4151" s="53"/>
      <c r="AN4151" s="48"/>
    </row>
    <row r="4152" spans="27:40" s="10" customFormat="1" x14ac:dyDescent="0.2">
      <c r="AA4152" s="48"/>
      <c r="AB4152" s="53"/>
      <c r="AN4152" s="48"/>
    </row>
    <row r="4153" spans="27:40" s="10" customFormat="1" x14ac:dyDescent="0.2">
      <c r="AA4153" s="48"/>
      <c r="AB4153" s="53"/>
      <c r="AN4153" s="48"/>
    </row>
    <row r="4154" spans="27:40" s="10" customFormat="1" x14ac:dyDescent="0.2">
      <c r="AA4154" s="48"/>
      <c r="AB4154" s="53"/>
      <c r="AN4154" s="48"/>
    </row>
    <row r="4155" spans="27:40" s="10" customFormat="1" x14ac:dyDescent="0.2">
      <c r="AA4155" s="48"/>
      <c r="AB4155" s="53"/>
      <c r="AN4155" s="48"/>
    </row>
    <row r="4156" spans="27:40" s="10" customFormat="1" x14ac:dyDescent="0.2">
      <c r="AA4156" s="48"/>
      <c r="AB4156" s="53"/>
      <c r="AN4156" s="48"/>
    </row>
    <row r="4157" spans="27:40" s="10" customFormat="1" x14ac:dyDescent="0.2">
      <c r="AA4157" s="48"/>
      <c r="AB4157" s="53"/>
      <c r="AN4157" s="48"/>
    </row>
    <row r="4158" spans="27:40" s="10" customFormat="1" x14ac:dyDescent="0.2">
      <c r="AA4158" s="48"/>
      <c r="AB4158" s="53"/>
      <c r="AN4158" s="48"/>
    </row>
    <row r="4159" spans="27:40" s="10" customFormat="1" x14ac:dyDescent="0.2">
      <c r="AA4159" s="48"/>
      <c r="AB4159" s="53"/>
      <c r="AN4159" s="48"/>
    </row>
    <row r="4160" spans="27:40" s="10" customFormat="1" x14ac:dyDescent="0.2">
      <c r="AA4160" s="48"/>
      <c r="AB4160" s="53"/>
      <c r="AN4160" s="48"/>
    </row>
    <row r="4161" spans="27:40" s="10" customFormat="1" x14ac:dyDescent="0.2">
      <c r="AA4161" s="48"/>
      <c r="AB4161" s="53"/>
      <c r="AN4161" s="48"/>
    </row>
    <row r="4162" spans="27:40" s="10" customFormat="1" x14ac:dyDescent="0.2">
      <c r="AA4162" s="48"/>
      <c r="AB4162" s="53"/>
      <c r="AN4162" s="48"/>
    </row>
    <row r="4163" spans="27:40" s="10" customFormat="1" x14ac:dyDescent="0.2">
      <c r="AA4163" s="48"/>
      <c r="AB4163" s="53"/>
      <c r="AN4163" s="48"/>
    </row>
    <row r="4164" spans="27:40" s="10" customFormat="1" x14ac:dyDescent="0.2">
      <c r="AA4164" s="48"/>
      <c r="AB4164" s="53"/>
      <c r="AN4164" s="48"/>
    </row>
    <row r="4165" spans="27:40" s="10" customFormat="1" x14ac:dyDescent="0.2">
      <c r="AA4165" s="48"/>
      <c r="AB4165" s="53"/>
      <c r="AN4165" s="48"/>
    </row>
    <row r="4166" spans="27:40" s="10" customFormat="1" x14ac:dyDescent="0.2">
      <c r="AA4166" s="48"/>
      <c r="AB4166" s="53"/>
      <c r="AN4166" s="48"/>
    </row>
    <row r="4167" spans="27:40" s="10" customFormat="1" x14ac:dyDescent="0.2">
      <c r="AA4167" s="48"/>
      <c r="AB4167" s="53"/>
      <c r="AN4167" s="48"/>
    </row>
    <row r="4168" spans="27:40" s="10" customFormat="1" x14ac:dyDescent="0.2">
      <c r="AA4168" s="48"/>
      <c r="AB4168" s="53"/>
      <c r="AN4168" s="48"/>
    </row>
    <row r="4169" spans="27:40" s="10" customFormat="1" x14ac:dyDescent="0.2">
      <c r="AA4169" s="48"/>
      <c r="AB4169" s="53"/>
      <c r="AN4169" s="48"/>
    </row>
    <row r="4170" spans="27:40" s="10" customFormat="1" x14ac:dyDescent="0.2">
      <c r="AA4170" s="48"/>
      <c r="AB4170" s="53"/>
      <c r="AN4170" s="48"/>
    </row>
    <row r="4171" spans="27:40" s="10" customFormat="1" x14ac:dyDescent="0.2">
      <c r="AA4171" s="48"/>
      <c r="AB4171" s="53"/>
      <c r="AN4171" s="48"/>
    </row>
    <row r="4172" spans="27:40" s="10" customFormat="1" x14ac:dyDescent="0.2">
      <c r="AA4172" s="48"/>
      <c r="AB4172" s="53"/>
      <c r="AN4172" s="48"/>
    </row>
    <row r="4173" spans="27:40" s="10" customFormat="1" x14ac:dyDescent="0.2">
      <c r="AA4173" s="48"/>
      <c r="AB4173" s="53"/>
      <c r="AN4173" s="48"/>
    </row>
    <row r="4174" spans="27:40" s="10" customFormat="1" x14ac:dyDescent="0.2">
      <c r="AA4174" s="48"/>
      <c r="AB4174" s="53"/>
      <c r="AN4174" s="48"/>
    </row>
    <row r="4175" spans="27:40" s="10" customFormat="1" x14ac:dyDescent="0.2">
      <c r="AA4175" s="48"/>
      <c r="AB4175" s="53"/>
      <c r="AN4175" s="48"/>
    </row>
    <row r="4176" spans="27:40" s="10" customFormat="1" x14ac:dyDescent="0.2">
      <c r="AA4176" s="48"/>
      <c r="AB4176" s="53"/>
      <c r="AN4176" s="48"/>
    </row>
    <row r="4177" spans="27:40" s="10" customFormat="1" x14ac:dyDescent="0.2">
      <c r="AA4177" s="48"/>
      <c r="AB4177" s="53"/>
      <c r="AN4177" s="48"/>
    </row>
    <row r="4178" spans="27:40" s="10" customFormat="1" x14ac:dyDescent="0.2">
      <c r="AA4178" s="48"/>
      <c r="AB4178" s="53"/>
      <c r="AN4178" s="48"/>
    </row>
    <row r="4179" spans="27:40" s="10" customFormat="1" x14ac:dyDescent="0.2">
      <c r="AA4179" s="48"/>
      <c r="AB4179" s="53"/>
      <c r="AN4179" s="48"/>
    </row>
    <row r="4180" spans="27:40" s="10" customFormat="1" x14ac:dyDescent="0.2">
      <c r="AA4180" s="48"/>
      <c r="AB4180" s="53"/>
      <c r="AN4180" s="48"/>
    </row>
    <row r="4181" spans="27:40" s="10" customFormat="1" x14ac:dyDescent="0.2">
      <c r="AA4181" s="48"/>
      <c r="AB4181" s="53"/>
      <c r="AN4181" s="48"/>
    </row>
    <row r="4182" spans="27:40" s="10" customFormat="1" x14ac:dyDescent="0.2">
      <c r="AA4182" s="48"/>
      <c r="AB4182" s="53"/>
      <c r="AN4182" s="48"/>
    </row>
    <row r="4183" spans="27:40" s="10" customFormat="1" x14ac:dyDescent="0.2">
      <c r="AA4183" s="48"/>
      <c r="AB4183" s="53"/>
      <c r="AN4183" s="48"/>
    </row>
    <row r="4184" spans="27:40" s="10" customFormat="1" x14ac:dyDescent="0.2">
      <c r="AA4184" s="48"/>
      <c r="AB4184" s="53"/>
      <c r="AN4184" s="48"/>
    </row>
    <row r="4185" spans="27:40" s="10" customFormat="1" x14ac:dyDescent="0.2">
      <c r="AA4185" s="48"/>
      <c r="AB4185" s="53"/>
      <c r="AN4185" s="48"/>
    </row>
    <row r="4186" spans="27:40" s="10" customFormat="1" x14ac:dyDescent="0.2">
      <c r="AA4186" s="48"/>
      <c r="AB4186" s="53"/>
      <c r="AN4186" s="48"/>
    </row>
    <row r="4187" spans="27:40" s="10" customFormat="1" x14ac:dyDescent="0.2">
      <c r="AA4187" s="48"/>
      <c r="AB4187" s="53"/>
      <c r="AN4187" s="48"/>
    </row>
    <row r="4188" spans="27:40" s="10" customFormat="1" x14ac:dyDescent="0.2">
      <c r="AA4188" s="48"/>
      <c r="AB4188" s="53"/>
      <c r="AN4188" s="48"/>
    </row>
    <row r="4189" spans="27:40" s="10" customFormat="1" x14ac:dyDescent="0.2">
      <c r="AA4189" s="48"/>
      <c r="AB4189" s="53"/>
      <c r="AN4189" s="48"/>
    </row>
    <row r="4190" spans="27:40" s="10" customFormat="1" x14ac:dyDescent="0.2">
      <c r="AA4190" s="48"/>
      <c r="AB4190" s="53"/>
      <c r="AN4190" s="48"/>
    </row>
    <row r="4191" spans="27:40" s="10" customFormat="1" x14ac:dyDescent="0.2">
      <c r="AA4191" s="48"/>
      <c r="AB4191" s="53"/>
      <c r="AN4191" s="48"/>
    </row>
    <row r="4192" spans="27:40" s="10" customFormat="1" x14ac:dyDescent="0.2">
      <c r="AA4192" s="48"/>
      <c r="AB4192" s="53"/>
      <c r="AN4192" s="48"/>
    </row>
    <row r="4193" spans="27:40" s="10" customFormat="1" x14ac:dyDescent="0.2">
      <c r="AA4193" s="48"/>
      <c r="AB4193" s="53"/>
      <c r="AN4193" s="48"/>
    </row>
    <row r="4194" spans="27:40" s="10" customFormat="1" x14ac:dyDescent="0.2">
      <c r="AA4194" s="48"/>
      <c r="AB4194" s="53"/>
      <c r="AN4194" s="48"/>
    </row>
    <row r="4195" spans="27:40" s="10" customFormat="1" x14ac:dyDescent="0.2">
      <c r="AA4195" s="48"/>
      <c r="AB4195" s="53"/>
      <c r="AN4195" s="48"/>
    </row>
    <row r="4196" spans="27:40" s="10" customFormat="1" x14ac:dyDescent="0.2">
      <c r="AA4196" s="48"/>
      <c r="AB4196" s="53"/>
      <c r="AN4196" s="48"/>
    </row>
    <row r="4197" spans="27:40" s="10" customFormat="1" x14ac:dyDescent="0.2">
      <c r="AA4197" s="48"/>
      <c r="AB4197" s="53"/>
      <c r="AN4197" s="48"/>
    </row>
    <row r="4198" spans="27:40" s="10" customFormat="1" x14ac:dyDescent="0.2">
      <c r="AA4198" s="48"/>
      <c r="AB4198" s="53"/>
      <c r="AN4198" s="48"/>
    </row>
    <row r="4199" spans="27:40" s="10" customFormat="1" x14ac:dyDescent="0.2">
      <c r="AA4199" s="48"/>
      <c r="AB4199" s="53"/>
      <c r="AN4199" s="48"/>
    </row>
    <row r="4200" spans="27:40" s="10" customFormat="1" x14ac:dyDescent="0.2">
      <c r="AA4200" s="48"/>
      <c r="AB4200" s="53"/>
      <c r="AN4200" s="48"/>
    </row>
    <row r="4201" spans="27:40" s="10" customFormat="1" x14ac:dyDescent="0.2">
      <c r="AA4201" s="48"/>
      <c r="AB4201" s="53"/>
      <c r="AN4201" s="48"/>
    </row>
    <row r="4202" spans="27:40" s="10" customFormat="1" x14ac:dyDescent="0.2">
      <c r="AA4202" s="48"/>
      <c r="AB4202" s="53"/>
      <c r="AN4202" s="48"/>
    </row>
    <row r="4203" spans="27:40" s="10" customFormat="1" x14ac:dyDescent="0.2">
      <c r="AA4203" s="48"/>
      <c r="AB4203" s="53"/>
      <c r="AN4203" s="48"/>
    </row>
    <row r="4204" spans="27:40" s="10" customFormat="1" x14ac:dyDescent="0.2">
      <c r="AA4204" s="48"/>
      <c r="AB4204" s="53"/>
      <c r="AN4204" s="48"/>
    </row>
    <row r="4205" spans="27:40" s="10" customFormat="1" x14ac:dyDescent="0.2">
      <c r="AA4205" s="48"/>
      <c r="AB4205" s="53"/>
      <c r="AN4205" s="48"/>
    </row>
    <row r="4206" spans="27:40" s="10" customFormat="1" x14ac:dyDescent="0.2">
      <c r="AA4206" s="48"/>
      <c r="AB4206" s="53"/>
      <c r="AN4206" s="48"/>
    </row>
    <row r="4207" spans="27:40" s="10" customFormat="1" x14ac:dyDescent="0.2">
      <c r="AA4207" s="48"/>
      <c r="AB4207" s="53"/>
      <c r="AN4207" s="48"/>
    </row>
    <row r="4208" spans="27:40" s="10" customFormat="1" x14ac:dyDescent="0.2">
      <c r="AA4208" s="48"/>
      <c r="AB4208" s="53"/>
      <c r="AN4208" s="48"/>
    </row>
    <row r="4209" spans="27:40" s="10" customFormat="1" x14ac:dyDescent="0.2">
      <c r="AA4209" s="48"/>
      <c r="AB4209" s="53"/>
      <c r="AN4209" s="48"/>
    </row>
    <row r="4210" spans="27:40" s="10" customFormat="1" x14ac:dyDescent="0.2">
      <c r="AA4210" s="48"/>
      <c r="AB4210" s="53"/>
      <c r="AN4210" s="48"/>
    </row>
    <row r="4211" spans="27:40" s="10" customFormat="1" x14ac:dyDescent="0.2">
      <c r="AA4211" s="48"/>
      <c r="AB4211" s="53"/>
      <c r="AN4211" s="48"/>
    </row>
    <row r="4212" spans="27:40" s="10" customFormat="1" x14ac:dyDescent="0.2">
      <c r="AA4212" s="48"/>
      <c r="AB4212" s="53"/>
      <c r="AN4212" s="48"/>
    </row>
    <row r="4213" spans="27:40" s="10" customFormat="1" x14ac:dyDescent="0.2">
      <c r="AA4213" s="48"/>
      <c r="AB4213" s="53"/>
      <c r="AN4213" s="48"/>
    </row>
    <row r="4214" spans="27:40" s="10" customFormat="1" x14ac:dyDescent="0.2">
      <c r="AA4214" s="48"/>
      <c r="AB4214" s="53"/>
      <c r="AN4214" s="48"/>
    </row>
    <row r="4215" spans="27:40" s="10" customFormat="1" x14ac:dyDescent="0.2">
      <c r="AA4215" s="48"/>
      <c r="AB4215" s="53"/>
      <c r="AN4215" s="48"/>
    </row>
    <row r="4216" spans="27:40" s="10" customFormat="1" x14ac:dyDescent="0.2">
      <c r="AA4216" s="48"/>
      <c r="AB4216" s="53"/>
      <c r="AN4216" s="48"/>
    </row>
    <row r="4217" spans="27:40" s="10" customFormat="1" x14ac:dyDescent="0.2">
      <c r="AA4217" s="48"/>
      <c r="AB4217" s="53"/>
      <c r="AN4217" s="48"/>
    </row>
    <row r="4218" spans="27:40" s="10" customFormat="1" x14ac:dyDescent="0.2">
      <c r="AA4218" s="48"/>
      <c r="AB4218" s="53"/>
      <c r="AN4218" s="48"/>
    </row>
    <row r="4219" spans="27:40" s="10" customFormat="1" x14ac:dyDescent="0.2">
      <c r="AA4219" s="48"/>
      <c r="AB4219" s="53"/>
      <c r="AN4219" s="48"/>
    </row>
    <row r="4220" spans="27:40" s="10" customFormat="1" x14ac:dyDescent="0.2">
      <c r="AA4220" s="48"/>
      <c r="AB4220" s="53"/>
      <c r="AN4220" s="48"/>
    </row>
    <row r="4221" spans="27:40" s="10" customFormat="1" x14ac:dyDescent="0.2">
      <c r="AA4221" s="48"/>
      <c r="AB4221" s="53"/>
      <c r="AN4221" s="48"/>
    </row>
    <row r="4222" spans="27:40" s="10" customFormat="1" x14ac:dyDescent="0.2">
      <c r="AA4222" s="48"/>
      <c r="AB4222" s="53"/>
      <c r="AN4222" s="48"/>
    </row>
    <row r="4223" spans="27:40" s="10" customFormat="1" x14ac:dyDescent="0.2">
      <c r="AA4223" s="48"/>
      <c r="AB4223" s="53"/>
      <c r="AN4223" s="48"/>
    </row>
    <row r="4224" spans="27:40" s="10" customFormat="1" x14ac:dyDescent="0.2">
      <c r="AA4224" s="48"/>
      <c r="AB4224" s="53"/>
      <c r="AN4224" s="48"/>
    </row>
    <row r="4225" spans="27:40" s="10" customFormat="1" x14ac:dyDescent="0.2">
      <c r="AA4225" s="48"/>
      <c r="AB4225" s="53"/>
      <c r="AN4225" s="48"/>
    </row>
    <row r="4226" spans="27:40" s="10" customFormat="1" x14ac:dyDescent="0.2">
      <c r="AA4226" s="48"/>
      <c r="AB4226" s="53"/>
      <c r="AN4226" s="48"/>
    </row>
    <row r="4227" spans="27:40" s="10" customFormat="1" x14ac:dyDescent="0.2">
      <c r="AA4227" s="48"/>
      <c r="AB4227" s="53"/>
      <c r="AN4227" s="48"/>
    </row>
    <row r="4228" spans="27:40" s="10" customFormat="1" x14ac:dyDescent="0.2">
      <c r="AA4228" s="48"/>
      <c r="AB4228" s="53"/>
      <c r="AN4228" s="48"/>
    </row>
    <row r="4229" spans="27:40" s="10" customFormat="1" x14ac:dyDescent="0.2">
      <c r="AA4229" s="48"/>
      <c r="AB4229" s="53"/>
      <c r="AN4229" s="48"/>
    </row>
    <row r="4230" spans="27:40" s="10" customFormat="1" x14ac:dyDescent="0.2">
      <c r="AA4230" s="48"/>
      <c r="AB4230" s="53"/>
      <c r="AN4230" s="48"/>
    </row>
    <row r="4231" spans="27:40" s="10" customFormat="1" x14ac:dyDescent="0.2">
      <c r="AA4231" s="48"/>
      <c r="AB4231" s="53"/>
      <c r="AN4231" s="48"/>
    </row>
    <row r="4232" spans="27:40" s="10" customFormat="1" x14ac:dyDescent="0.2">
      <c r="AA4232" s="48"/>
      <c r="AB4232" s="53"/>
      <c r="AN4232" s="48"/>
    </row>
    <row r="4233" spans="27:40" s="10" customFormat="1" x14ac:dyDescent="0.2">
      <c r="AA4233" s="48"/>
      <c r="AB4233" s="53"/>
      <c r="AN4233" s="48"/>
    </row>
    <row r="4234" spans="27:40" s="10" customFormat="1" x14ac:dyDescent="0.2">
      <c r="AA4234" s="48"/>
      <c r="AB4234" s="53"/>
      <c r="AN4234" s="48"/>
    </row>
    <row r="4235" spans="27:40" s="10" customFormat="1" x14ac:dyDescent="0.2">
      <c r="AA4235" s="48"/>
      <c r="AB4235" s="53"/>
      <c r="AN4235" s="48"/>
    </row>
    <row r="4236" spans="27:40" s="10" customFormat="1" x14ac:dyDescent="0.2">
      <c r="AA4236" s="48"/>
      <c r="AB4236" s="53"/>
      <c r="AN4236" s="48"/>
    </row>
    <row r="4237" spans="27:40" s="10" customFormat="1" x14ac:dyDescent="0.2">
      <c r="AA4237" s="48"/>
      <c r="AB4237" s="53"/>
      <c r="AN4237" s="48"/>
    </row>
    <row r="4238" spans="27:40" s="10" customFormat="1" x14ac:dyDescent="0.2">
      <c r="AA4238" s="48"/>
      <c r="AB4238" s="53"/>
      <c r="AN4238" s="48"/>
    </row>
    <row r="4239" spans="27:40" s="10" customFormat="1" x14ac:dyDescent="0.2">
      <c r="AA4239" s="48"/>
      <c r="AB4239" s="53"/>
      <c r="AN4239" s="48"/>
    </row>
    <row r="4240" spans="27:40" s="10" customFormat="1" x14ac:dyDescent="0.2">
      <c r="AA4240" s="48"/>
      <c r="AB4240" s="53"/>
      <c r="AN4240" s="48"/>
    </row>
    <row r="4241" spans="27:40" s="10" customFormat="1" x14ac:dyDescent="0.2">
      <c r="AA4241" s="48"/>
      <c r="AB4241" s="53"/>
      <c r="AN4241" s="48"/>
    </row>
    <row r="4242" spans="27:40" s="10" customFormat="1" x14ac:dyDescent="0.2">
      <c r="AA4242" s="48"/>
      <c r="AB4242" s="53"/>
      <c r="AN4242" s="48"/>
    </row>
    <row r="4243" spans="27:40" s="10" customFormat="1" x14ac:dyDescent="0.2">
      <c r="AA4243" s="48"/>
      <c r="AB4243" s="53"/>
      <c r="AN4243" s="48"/>
    </row>
    <row r="4244" spans="27:40" s="10" customFormat="1" x14ac:dyDescent="0.2">
      <c r="AA4244" s="48"/>
      <c r="AB4244" s="53"/>
      <c r="AN4244" s="48"/>
    </row>
    <row r="4245" spans="27:40" s="10" customFormat="1" x14ac:dyDescent="0.2">
      <c r="AA4245" s="48"/>
      <c r="AB4245" s="53"/>
      <c r="AN4245" s="48"/>
    </row>
    <row r="4246" spans="27:40" s="10" customFormat="1" x14ac:dyDescent="0.2">
      <c r="AA4246" s="48"/>
      <c r="AB4246" s="53"/>
      <c r="AN4246" s="48"/>
    </row>
    <row r="4247" spans="27:40" s="10" customFormat="1" x14ac:dyDescent="0.2">
      <c r="AA4247" s="48"/>
      <c r="AB4247" s="53"/>
      <c r="AN4247" s="48"/>
    </row>
    <row r="4248" spans="27:40" s="10" customFormat="1" x14ac:dyDescent="0.2">
      <c r="AA4248" s="48"/>
      <c r="AB4248" s="53"/>
      <c r="AN4248" s="48"/>
    </row>
    <row r="4249" spans="27:40" s="10" customFormat="1" x14ac:dyDescent="0.2">
      <c r="AA4249" s="48"/>
      <c r="AB4249" s="53"/>
      <c r="AN4249" s="48"/>
    </row>
    <row r="4250" spans="27:40" s="10" customFormat="1" x14ac:dyDescent="0.2">
      <c r="AA4250" s="48"/>
      <c r="AB4250" s="53"/>
      <c r="AN4250" s="48"/>
    </row>
    <row r="4251" spans="27:40" s="10" customFormat="1" x14ac:dyDescent="0.2">
      <c r="AA4251" s="48"/>
      <c r="AB4251" s="53"/>
      <c r="AN4251" s="48"/>
    </row>
    <row r="4252" spans="27:40" s="10" customFormat="1" x14ac:dyDescent="0.2">
      <c r="AA4252" s="48"/>
      <c r="AB4252" s="53"/>
      <c r="AN4252" s="48"/>
    </row>
    <row r="4253" spans="27:40" s="10" customFormat="1" x14ac:dyDescent="0.2">
      <c r="AA4253" s="48"/>
      <c r="AB4253" s="53"/>
      <c r="AN4253" s="48"/>
    </row>
    <row r="4254" spans="27:40" s="10" customFormat="1" x14ac:dyDescent="0.2">
      <c r="AA4254" s="48"/>
      <c r="AB4254" s="53"/>
      <c r="AN4254" s="48"/>
    </row>
    <row r="4255" spans="27:40" s="10" customFormat="1" x14ac:dyDescent="0.2">
      <c r="AA4255" s="48"/>
      <c r="AB4255" s="53"/>
      <c r="AN4255" s="48"/>
    </row>
    <row r="4256" spans="27:40" s="10" customFormat="1" x14ac:dyDescent="0.2">
      <c r="AA4256" s="48"/>
      <c r="AB4256" s="53"/>
      <c r="AN4256" s="48"/>
    </row>
    <row r="4257" spans="27:40" s="10" customFormat="1" x14ac:dyDescent="0.2">
      <c r="AA4257" s="48"/>
      <c r="AB4257" s="53"/>
      <c r="AN4257" s="48"/>
    </row>
    <row r="4258" spans="27:40" s="10" customFormat="1" x14ac:dyDescent="0.2">
      <c r="AA4258" s="48"/>
      <c r="AB4258" s="53"/>
      <c r="AN4258" s="48"/>
    </row>
    <row r="4259" spans="27:40" s="10" customFormat="1" x14ac:dyDescent="0.2">
      <c r="AA4259" s="48"/>
      <c r="AB4259" s="53"/>
      <c r="AN4259" s="48"/>
    </row>
    <row r="4260" spans="27:40" s="10" customFormat="1" x14ac:dyDescent="0.2">
      <c r="AA4260" s="48"/>
      <c r="AB4260" s="53"/>
      <c r="AN4260" s="48"/>
    </row>
    <row r="4261" spans="27:40" s="10" customFormat="1" x14ac:dyDescent="0.2">
      <c r="AA4261" s="48"/>
      <c r="AB4261" s="53"/>
      <c r="AN4261" s="48"/>
    </row>
    <row r="4262" spans="27:40" s="10" customFormat="1" x14ac:dyDescent="0.2">
      <c r="AA4262" s="48"/>
      <c r="AB4262" s="53"/>
      <c r="AN4262" s="48"/>
    </row>
    <row r="4263" spans="27:40" s="10" customFormat="1" x14ac:dyDescent="0.2">
      <c r="AA4263" s="48"/>
      <c r="AB4263" s="53"/>
      <c r="AN4263" s="48"/>
    </row>
    <row r="4264" spans="27:40" s="10" customFormat="1" x14ac:dyDescent="0.2">
      <c r="AA4264" s="48"/>
      <c r="AB4264" s="53"/>
      <c r="AN4264" s="48"/>
    </row>
    <row r="4265" spans="27:40" s="10" customFormat="1" x14ac:dyDescent="0.2">
      <c r="AA4265" s="48"/>
      <c r="AB4265" s="53"/>
      <c r="AN4265" s="48"/>
    </row>
    <row r="4266" spans="27:40" s="10" customFormat="1" x14ac:dyDescent="0.2">
      <c r="AA4266" s="48"/>
      <c r="AB4266" s="53"/>
      <c r="AN4266" s="48"/>
    </row>
    <row r="4267" spans="27:40" s="10" customFormat="1" x14ac:dyDescent="0.2">
      <c r="AA4267" s="48"/>
      <c r="AB4267" s="53"/>
      <c r="AN4267" s="48"/>
    </row>
    <row r="4268" spans="27:40" s="10" customFormat="1" x14ac:dyDescent="0.2">
      <c r="AA4268" s="48"/>
      <c r="AB4268" s="53"/>
      <c r="AN4268" s="48"/>
    </row>
    <row r="4269" spans="27:40" s="10" customFormat="1" x14ac:dyDescent="0.2">
      <c r="AA4269" s="48"/>
      <c r="AB4269" s="53"/>
      <c r="AN4269" s="48"/>
    </row>
    <row r="4270" spans="27:40" s="10" customFormat="1" x14ac:dyDescent="0.2">
      <c r="AA4270" s="48"/>
      <c r="AB4270" s="53"/>
      <c r="AN4270" s="48"/>
    </row>
    <row r="4271" spans="27:40" s="10" customFormat="1" x14ac:dyDescent="0.2">
      <c r="AA4271" s="48"/>
      <c r="AB4271" s="53"/>
      <c r="AN4271" s="48"/>
    </row>
    <row r="4272" spans="27:40" s="10" customFormat="1" x14ac:dyDescent="0.2">
      <c r="AA4272" s="48"/>
      <c r="AB4272" s="53"/>
      <c r="AN4272" s="48"/>
    </row>
    <row r="4273" spans="27:40" s="10" customFormat="1" x14ac:dyDescent="0.2">
      <c r="AA4273" s="48"/>
      <c r="AB4273" s="53"/>
      <c r="AN4273" s="48"/>
    </row>
    <row r="4274" spans="27:40" s="10" customFormat="1" x14ac:dyDescent="0.2">
      <c r="AA4274" s="48"/>
      <c r="AB4274" s="53"/>
      <c r="AN4274" s="48"/>
    </row>
    <row r="4275" spans="27:40" s="10" customFormat="1" x14ac:dyDescent="0.2">
      <c r="AA4275" s="48"/>
      <c r="AB4275" s="53"/>
      <c r="AN4275" s="48"/>
    </row>
    <row r="4276" spans="27:40" s="10" customFormat="1" x14ac:dyDescent="0.2">
      <c r="AA4276" s="48"/>
      <c r="AB4276" s="53"/>
      <c r="AN4276" s="48"/>
    </row>
    <row r="4277" spans="27:40" s="10" customFormat="1" x14ac:dyDescent="0.2">
      <c r="AA4277" s="48"/>
      <c r="AB4277" s="53"/>
      <c r="AN4277" s="48"/>
    </row>
    <row r="4278" spans="27:40" s="10" customFormat="1" x14ac:dyDescent="0.2">
      <c r="AA4278" s="48"/>
      <c r="AB4278" s="53"/>
      <c r="AN4278" s="48"/>
    </row>
    <row r="4279" spans="27:40" s="10" customFormat="1" x14ac:dyDescent="0.2">
      <c r="AA4279" s="48"/>
      <c r="AB4279" s="53"/>
      <c r="AN4279" s="48"/>
    </row>
    <row r="4280" spans="27:40" s="10" customFormat="1" x14ac:dyDescent="0.2">
      <c r="AA4280" s="48"/>
      <c r="AB4280" s="53"/>
      <c r="AN4280" s="48"/>
    </row>
    <row r="4281" spans="27:40" s="10" customFormat="1" x14ac:dyDescent="0.2">
      <c r="AA4281" s="48"/>
      <c r="AB4281" s="53"/>
      <c r="AN4281" s="48"/>
    </row>
    <row r="4282" spans="27:40" s="10" customFormat="1" x14ac:dyDescent="0.2">
      <c r="AA4282" s="48"/>
      <c r="AB4282" s="53"/>
      <c r="AN4282" s="48"/>
    </row>
    <row r="4283" spans="27:40" s="10" customFormat="1" x14ac:dyDescent="0.2">
      <c r="AA4283" s="48"/>
      <c r="AB4283" s="53"/>
      <c r="AN4283" s="48"/>
    </row>
    <row r="4284" spans="27:40" s="10" customFormat="1" x14ac:dyDescent="0.2">
      <c r="AA4284" s="48"/>
      <c r="AB4284" s="53"/>
      <c r="AN4284" s="48"/>
    </row>
    <row r="4285" spans="27:40" s="10" customFormat="1" x14ac:dyDescent="0.2">
      <c r="AA4285" s="48"/>
      <c r="AB4285" s="53"/>
      <c r="AN4285" s="48"/>
    </row>
    <row r="4286" spans="27:40" s="10" customFormat="1" x14ac:dyDescent="0.2">
      <c r="AA4286" s="48"/>
      <c r="AB4286" s="53"/>
      <c r="AN4286" s="48"/>
    </row>
    <row r="4287" spans="27:40" s="10" customFormat="1" x14ac:dyDescent="0.2">
      <c r="AA4287" s="48"/>
      <c r="AB4287" s="53"/>
      <c r="AN4287" s="48"/>
    </row>
    <row r="4288" spans="27:40" s="10" customFormat="1" x14ac:dyDescent="0.2">
      <c r="AA4288" s="48"/>
      <c r="AB4288" s="53"/>
      <c r="AN4288" s="48"/>
    </row>
    <row r="4289" spans="27:40" s="10" customFormat="1" x14ac:dyDescent="0.2">
      <c r="AA4289" s="48"/>
      <c r="AB4289" s="53"/>
      <c r="AN4289" s="48"/>
    </row>
    <row r="4290" spans="27:40" s="10" customFormat="1" x14ac:dyDescent="0.2">
      <c r="AA4290" s="48"/>
      <c r="AB4290" s="53"/>
      <c r="AN4290" s="48"/>
    </row>
    <row r="4291" spans="27:40" s="10" customFormat="1" x14ac:dyDescent="0.2">
      <c r="AA4291" s="48"/>
      <c r="AB4291" s="53"/>
      <c r="AN4291" s="48"/>
    </row>
    <row r="4292" spans="27:40" s="10" customFormat="1" x14ac:dyDescent="0.2">
      <c r="AA4292" s="48"/>
      <c r="AB4292" s="53"/>
      <c r="AN4292" s="48"/>
    </row>
    <row r="4293" spans="27:40" s="10" customFormat="1" x14ac:dyDescent="0.2">
      <c r="AA4293" s="48"/>
      <c r="AB4293" s="53"/>
      <c r="AN4293" s="48"/>
    </row>
    <row r="4294" spans="27:40" s="10" customFormat="1" x14ac:dyDescent="0.2">
      <c r="AA4294" s="48"/>
      <c r="AB4294" s="53"/>
      <c r="AN4294" s="48"/>
    </row>
    <row r="4295" spans="27:40" s="10" customFormat="1" x14ac:dyDescent="0.2">
      <c r="AA4295" s="48"/>
      <c r="AB4295" s="53"/>
      <c r="AN4295" s="48"/>
    </row>
    <row r="4296" spans="27:40" s="10" customFormat="1" x14ac:dyDescent="0.2">
      <c r="AA4296" s="48"/>
      <c r="AB4296" s="53"/>
      <c r="AN4296" s="48"/>
    </row>
    <row r="4297" spans="27:40" s="10" customFormat="1" x14ac:dyDescent="0.2">
      <c r="AA4297" s="48"/>
      <c r="AB4297" s="53"/>
      <c r="AN4297" s="48"/>
    </row>
    <row r="4298" spans="27:40" s="10" customFormat="1" x14ac:dyDescent="0.2">
      <c r="AA4298" s="48"/>
      <c r="AB4298" s="53"/>
      <c r="AN4298" s="48"/>
    </row>
    <row r="4299" spans="27:40" s="10" customFormat="1" x14ac:dyDescent="0.2">
      <c r="AA4299" s="48"/>
      <c r="AB4299" s="53"/>
      <c r="AN4299" s="48"/>
    </row>
    <row r="4300" spans="27:40" s="10" customFormat="1" x14ac:dyDescent="0.2">
      <c r="AA4300" s="48"/>
      <c r="AB4300" s="53"/>
      <c r="AN4300" s="48"/>
    </row>
    <row r="4301" spans="27:40" s="10" customFormat="1" x14ac:dyDescent="0.2">
      <c r="AA4301" s="48"/>
      <c r="AB4301" s="53"/>
      <c r="AN4301" s="48"/>
    </row>
    <row r="4302" spans="27:40" s="10" customFormat="1" x14ac:dyDescent="0.2">
      <c r="AA4302" s="48"/>
      <c r="AB4302" s="53"/>
      <c r="AN4302" s="48"/>
    </row>
    <row r="4303" spans="27:40" s="10" customFormat="1" x14ac:dyDescent="0.2">
      <c r="AA4303" s="48"/>
      <c r="AB4303" s="53"/>
      <c r="AN4303" s="48"/>
    </row>
    <row r="4304" spans="27:40" s="10" customFormat="1" x14ac:dyDescent="0.2">
      <c r="AA4304" s="48"/>
      <c r="AB4304" s="53"/>
      <c r="AN4304" s="48"/>
    </row>
    <row r="4305" spans="27:40" s="10" customFormat="1" x14ac:dyDescent="0.2">
      <c r="AA4305" s="48"/>
      <c r="AB4305" s="53"/>
      <c r="AN4305" s="48"/>
    </row>
    <row r="4306" spans="27:40" s="10" customFormat="1" x14ac:dyDescent="0.2">
      <c r="AA4306" s="48"/>
      <c r="AB4306" s="53"/>
      <c r="AN4306" s="48"/>
    </row>
    <row r="4307" spans="27:40" s="10" customFormat="1" x14ac:dyDescent="0.2">
      <c r="AA4307" s="48"/>
      <c r="AB4307" s="53"/>
      <c r="AN4307" s="48"/>
    </row>
    <row r="4308" spans="27:40" s="10" customFormat="1" x14ac:dyDescent="0.2">
      <c r="AA4308" s="48"/>
      <c r="AB4308" s="53"/>
      <c r="AN4308" s="48"/>
    </row>
    <row r="4309" spans="27:40" s="10" customFormat="1" x14ac:dyDescent="0.2">
      <c r="AA4309" s="48"/>
      <c r="AB4309" s="53"/>
      <c r="AN4309" s="48"/>
    </row>
    <row r="4310" spans="27:40" s="10" customFormat="1" x14ac:dyDescent="0.2">
      <c r="AA4310" s="48"/>
      <c r="AB4310" s="53"/>
      <c r="AN4310" s="48"/>
    </row>
    <row r="4311" spans="27:40" s="10" customFormat="1" x14ac:dyDescent="0.2">
      <c r="AA4311" s="48"/>
      <c r="AB4311" s="53"/>
      <c r="AN4311" s="48"/>
    </row>
    <row r="4312" spans="27:40" s="10" customFormat="1" x14ac:dyDescent="0.2">
      <c r="AA4312" s="48"/>
      <c r="AB4312" s="53"/>
      <c r="AN4312" s="48"/>
    </row>
    <row r="4313" spans="27:40" s="10" customFormat="1" x14ac:dyDescent="0.2">
      <c r="AA4313" s="48"/>
      <c r="AB4313" s="53"/>
      <c r="AN4313" s="48"/>
    </row>
    <row r="4314" spans="27:40" s="10" customFormat="1" x14ac:dyDescent="0.2">
      <c r="AA4314" s="48"/>
      <c r="AB4314" s="53"/>
      <c r="AN4314" s="48"/>
    </row>
    <row r="4315" spans="27:40" s="10" customFormat="1" x14ac:dyDescent="0.2">
      <c r="AA4315" s="48"/>
      <c r="AB4315" s="53"/>
      <c r="AN4315" s="48"/>
    </row>
    <row r="4316" spans="27:40" s="10" customFormat="1" x14ac:dyDescent="0.2">
      <c r="AA4316" s="48"/>
      <c r="AB4316" s="53"/>
      <c r="AN4316" s="48"/>
    </row>
    <row r="4317" spans="27:40" s="10" customFormat="1" x14ac:dyDescent="0.2">
      <c r="AA4317" s="48"/>
      <c r="AB4317" s="53"/>
      <c r="AN4317" s="48"/>
    </row>
    <row r="4318" spans="27:40" s="10" customFormat="1" x14ac:dyDescent="0.2">
      <c r="AA4318" s="48"/>
      <c r="AB4318" s="53"/>
      <c r="AN4318" s="48"/>
    </row>
    <row r="4319" spans="27:40" s="10" customFormat="1" x14ac:dyDescent="0.2">
      <c r="AA4319" s="48"/>
      <c r="AB4319" s="53"/>
      <c r="AN4319" s="48"/>
    </row>
    <row r="4320" spans="27:40" s="10" customFormat="1" x14ac:dyDescent="0.2">
      <c r="AA4320" s="48"/>
      <c r="AB4320" s="53"/>
      <c r="AN4320" s="48"/>
    </row>
    <row r="4321" spans="27:40" s="10" customFormat="1" x14ac:dyDescent="0.2">
      <c r="AA4321" s="48"/>
      <c r="AB4321" s="53"/>
      <c r="AN4321" s="48"/>
    </row>
    <row r="4322" spans="27:40" s="10" customFormat="1" x14ac:dyDescent="0.2">
      <c r="AA4322" s="48"/>
      <c r="AB4322" s="53"/>
      <c r="AN4322" s="48"/>
    </row>
    <row r="4323" spans="27:40" s="10" customFormat="1" x14ac:dyDescent="0.2">
      <c r="AA4323" s="48"/>
      <c r="AB4323" s="53"/>
      <c r="AN4323" s="48"/>
    </row>
    <row r="4324" spans="27:40" s="10" customFormat="1" x14ac:dyDescent="0.2">
      <c r="AA4324" s="48"/>
      <c r="AB4324" s="53"/>
      <c r="AN4324" s="48"/>
    </row>
    <row r="4325" spans="27:40" s="10" customFormat="1" x14ac:dyDescent="0.2">
      <c r="AA4325" s="48"/>
      <c r="AB4325" s="53"/>
      <c r="AN4325" s="48"/>
    </row>
    <row r="4326" spans="27:40" s="10" customFormat="1" x14ac:dyDescent="0.2">
      <c r="AA4326" s="48"/>
      <c r="AB4326" s="53"/>
      <c r="AN4326" s="48"/>
    </row>
    <row r="4327" spans="27:40" s="10" customFormat="1" x14ac:dyDescent="0.2">
      <c r="AA4327" s="48"/>
      <c r="AB4327" s="53"/>
      <c r="AN4327" s="48"/>
    </row>
    <row r="4328" spans="27:40" s="10" customFormat="1" x14ac:dyDescent="0.2">
      <c r="AA4328" s="48"/>
      <c r="AB4328" s="53"/>
      <c r="AN4328" s="48"/>
    </row>
    <row r="4329" spans="27:40" s="10" customFormat="1" x14ac:dyDescent="0.2">
      <c r="AA4329" s="48"/>
      <c r="AB4329" s="53"/>
      <c r="AN4329" s="48"/>
    </row>
    <row r="4330" spans="27:40" s="10" customFormat="1" x14ac:dyDescent="0.2">
      <c r="AA4330" s="48"/>
      <c r="AB4330" s="53"/>
      <c r="AN4330" s="48"/>
    </row>
    <row r="4331" spans="27:40" s="10" customFormat="1" x14ac:dyDescent="0.2">
      <c r="AA4331" s="48"/>
      <c r="AB4331" s="53"/>
      <c r="AN4331" s="48"/>
    </row>
    <row r="4332" spans="27:40" s="10" customFormat="1" x14ac:dyDescent="0.2">
      <c r="AA4332" s="48"/>
      <c r="AB4332" s="53"/>
      <c r="AN4332" s="48"/>
    </row>
    <row r="4333" spans="27:40" s="10" customFormat="1" x14ac:dyDescent="0.2">
      <c r="AA4333" s="48"/>
      <c r="AB4333" s="53"/>
      <c r="AN4333" s="48"/>
    </row>
    <row r="4334" spans="27:40" s="10" customFormat="1" x14ac:dyDescent="0.2">
      <c r="AA4334" s="48"/>
      <c r="AB4334" s="53"/>
      <c r="AN4334" s="48"/>
    </row>
    <row r="4335" spans="27:40" s="10" customFormat="1" x14ac:dyDescent="0.2">
      <c r="AA4335" s="48"/>
      <c r="AB4335" s="53"/>
      <c r="AN4335" s="48"/>
    </row>
    <row r="4336" spans="27:40" s="10" customFormat="1" x14ac:dyDescent="0.2">
      <c r="AA4336" s="48"/>
      <c r="AB4336" s="53"/>
      <c r="AN4336" s="48"/>
    </row>
    <row r="4337" spans="27:40" s="10" customFormat="1" x14ac:dyDescent="0.2">
      <c r="AA4337" s="48"/>
      <c r="AB4337" s="53"/>
      <c r="AN4337" s="48"/>
    </row>
    <row r="4338" spans="27:40" s="10" customFormat="1" x14ac:dyDescent="0.2">
      <c r="AA4338" s="48"/>
      <c r="AB4338" s="53"/>
      <c r="AN4338" s="48"/>
    </row>
    <row r="4339" spans="27:40" s="10" customFormat="1" x14ac:dyDescent="0.2">
      <c r="AA4339" s="48"/>
      <c r="AB4339" s="53"/>
      <c r="AN4339" s="48"/>
    </row>
    <row r="4340" spans="27:40" s="10" customFormat="1" x14ac:dyDescent="0.2">
      <c r="AA4340" s="48"/>
      <c r="AB4340" s="53"/>
      <c r="AN4340" s="48"/>
    </row>
    <row r="4341" spans="27:40" s="10" customFormat="1" x14ac:dyDescent="0.2">
      <c r="AA4341" s="48"/>
      <c r="AB4341" s="53"/>
      <c r="AN4341" s="48"/>
    </row>
    <row r="4342" spans="27:40" s="10" customFormat="1" x14ac:dyDescent="0.2">
      <c r="AA4342" s="48"/>
      <c r="AB4342" s="53"/>
      <c r="AN4342" s="48"/>
    </row>
    <row r="4343" spans="27:40" s="10" customFormat="1" x14ac:dyDescent="0.2">
      <c r="AA4343" s="48"/>
      <c r="AB4343" s="53"/>
      <c r="AN4343" s="48"/>
    </row>
    <row r="4344" spans="27:40" s="10" customFormat="1" x14ac:dyDescent="0.2">
      <c r="AA4344" s="48"/>
      <c r="AB4344" s="53"/>
      <c r="AN4344" s="48"/>
    </row>
    <row r="4345" spans="27:40" s="10" customFormat="1" x14ac:dyDescent="0.2">
      <c r="AA4345" s="48"/>
      <c r="AB4345" s="53"/>
      <c r="AN4345" s="48"/>
    </row>
    <row r="4346" spans="27:40" s="10" customFormat="1" x14ac:dyDescent="0.2">
      <c r="AA4346" s="48"/>
      <c r="AB4346" s="53"/>
      <c r="AN4346" s="48"/>
    </row>
    <row r="4347" spans="27:40" s="10" customFormat="1" x14ac:dyDescent="0.2">
      <c r="AA4347" s="48"/>
      <c r="AB4347" s="53"/>
      <c r="AN4347" s="48"/>
    </row>
    <row r="4348" spans="27:40" s="10" customFormat="1" x14ac:dyDescent="0.2">
      <c r="AA4348" s="48"/>
      <c r="AB4348" s="53"/>
      <c r="AN4348" s="48"/>
    </row>
    <row r="4349" spans="27:40" s="10" customFormat="1" x14ac:dyDescent="0.2">
      <c r="AA4349" s="48"/>
      <c r="AB4349" s="53"/>
      <c r="AN4349" s="48"/>
    </row>
    <row r="4350" spans="27:40" s="10" customFormat="1" x14ac:dyDescent="0.2">
      <c r="AA4350" s="48"/>
      <c r="AB4350" s="53"/>
      <c r="AN4350" s="48"/>
    </row>
    <row r="4351" spans="27:40" s="10" customFormat="1" x14ac:dyDescent="0.2">
      <c r="AA4351" s="48"/>
      <c r="AB4351" s="53"/>
      <c r="AN4351" s="48"/>
    </row>
    <row r="4352" spans="27:40" s="10" customFormat="1" x14ac:dyDescent="0.2">
      <c r="AA4352" s="48"/>
      <c r="AB4352" s="53"/>
      <c r="AN4352" s="48"/>
    </row>
    <row r="4353" spans="27:40" s="10" customFormat="1" x14ac:dyDescent="0.2">
      <c r="AA4353" s="48"/>
      <c r="AB4353" s="53"/>
      <c r="AN4353" s="48"/>
    </row>
    <row r="4354" spans="27:40" s="10" customFormat="1" x14ac:dyDescent="0.2">
      <c r="AA4354" s="48"/>
      <c r="AB4354" s="53"/>
      <c r="AN4354" s="48"/>
    </row>
    <row r="4355" spans="27:40" s="10" customFormat="1" x14ac:dyDescent="0.2">
      <c r="AA4355" s="48"/>
      <c r="AB4355" s="53"/>
      <c r="AN4355" s="48"/>
    </row>
    <row r="4356" spans="27:40" s="10" customFormat="1" x14ac:dyDescent="0.2">
      <c r="AA4356" s="48"/>
      <c r="AB4356" s="53"/>
      <c r="AN4356" s="48"/>
    </row>
    <row r="4357" spans="27:40" s="10" customFormat="1" x14ac:dyDescent="0.2">
      <c r="AA4357" s="48"/>
      <c r="AB4357" s="53"/>
      <c r="AN4357" s="48"/>
    </row>
    <row r="4358" spans="27:40" s="10" customFormat="1" x14ac:dyDescent="0.2">
      <c r="AA4358" s="48"/>
      <c r="AB4358" s="53"/>
      <c r="AN4358" s="48"/>
    </row>
    <row r="4359" spans="27:40" s="10" customFormat="1" x14ac:dyDescent="0.2">
      <c r="AA4359" s="48"/>
      <c r="AB4359" s="53"/>
      <c r="AN4359" s="48"/>
    </row>
    <row r="4360" spans="27:40" s="10" customFormat="1" x14ac:dyDescent="0.2">
      <c r="AA4360" s="48"/>
      <c r="AB4360" s="53"/>
      <c r="AN4360" s="48"/>
    </row>
    <row r="4361" spans="27:40" s="10" customFormat="1" x14ac:dyDescent="0.2">
      <c r="AA4361" s="48"/>
      <c r="AB4361" s="53"/>
      <c r="AN4361" s="48"/>
    </row>
    <row r="4362" spans="27:40" s="10" customFormat="1" x14ac:dyDescent="0.2">
      <c r="AA4362" s="48"/>
      <c r="AB4362" s="53"/>
      <c r="AN4362" s="48"/>
    </row>
    <row r="4363" spans="27:40" s="10" customFormat="1" x14ac:dyDescent="0.2">
      <c r="AA4363" s="48"/>
      <c r="AB4363" s="53"/>
      <c r="AN4363" s="48"/>
    </row>
    <row r="4364" spans="27:40" s="10" customFormat="1" x14ac:dyDescent="0.2">
      <c r="AA4364" s="48"/>
      <c r="AB4364" s="53"/>
      <c r="AN4364" s="48"/>
    </row>
    <row r="4365" spans="27:40" s="10" customFormat="1" x14ac:dyDescent="0.2">
      <c r="AA4365" s="48"/>
      <c r="AB4365" s="53"/>
      <c r="AN4365" s="48"/>
    </row>
    <row r="4366" spans="27:40" s="10" customFormat="1" x14ac:dyDescent="0.2">
      <c r="AA4366" s="48"/>
      <c r="AB4366" s="53"/>
      <c r="AN4366" s="48"/>
    </row>
    <row r="4367" spans="27:40" s="10" customFormat="1" x14ac:dyDescent="0.2">
      <c r="AA4367" s="48"/>
      <c r="AB4367" s="53"/>
      <c r="AN4367" s="48"/>
    </row>
    <row r="4368" spans="27:40" s="10" customFormat="1" x14ac:dyDescent="0.2">
      <c r="AA4368" s="48"/>
      <c r="AB4368" s="53"/>
      <c r="AN4368" s="48"/>
    </row>
    <row r="4369" spans="27:40" s="10" customFormat="1" x14ac:dyDescent="0.2">
      <c r="AA4369" s="48"/>
      <c r="AB4369" s="53"/>
      <c r="AN4369" s="48"/>
    </row>
    <row r="4370" spans="27:40" s="10" customFormat="1" x14ac:dyDescent="0.2">
      <c r="AA4370" s="48"/>
      <c r="AB4370" s="53"/>
      <c r="AN4370" s="48"/>
    </row>
    <row r="4371" spans="27:40" s="10" customFormat="1" x14ac:dyDescent="0.2">
      <c r="AA4371" s="48"/>
      <c r="AB4371" s="53"/>
      <c r="AN4371" s="48"/>
    </row>
    <row r="4372" spans="27:40" s="10" customFormat="1" x14ac:dyDescent="0.2">
      <c r="AA4372" s="48"/>
      <c r="AB4372" s="53"/>
      <c r="AN4372" s="48"/>
    </row>
    <row r="4373" spans="27:40" s="10" customFormat="1" x14ac:dyDescent="0.2">
      <c r="AA4373" s="48"/>
      <c r="AB4373" s="53"/>
      <c r="AN4373" s="48"/>
    </row>
    <row r="4374" spans="27:40" s="10" customFormat="1" x14ac:dyDescent="0.2">
      <c r="AA4374" s="48"/>
      <c r="AB4374" s="53"/>
      <c r="AN4374" s="48"/>
    </row>
    <row r="4375" spans="27:40" s="10" customFormat="1" x14ac:dyDescent="0.2">
      <c r="AA4375" s="48"/>
      <c r="AB4375" s="53"/>
      <c r="AN4375" s="48"/>
    </row>
    <row r="4376" spans="27:40" s="10" customFormat="1" x14ac:dyDescent="0.2">
      <c r="AA4376" s="48"/>
      <c r="AB4376" s="53"/>
      <c r="AN4376" s="48"/>
    </row>
    <row r="4377" spans="27:40" s="10" customFormat="1" x14ac:dyDescent="0.2">
      <c r="AA4377" s="48"/>
      <c r="AB4377" s="53"/>
      <c r="AN4377" s="48"/>
    </row>
    <row r="4378" spans="27:40" s="10" customFormat="1" x14ac:dyDescent="0.2">
      <c r="AA4378" s="48"/>
      <c r="AB4378" s="53"/>
      <c r="AN4378" s="48"/>
    </row>
    <row r="4379" spans="27:40" s="10" customFormat="1" x14ac:dyDescent="0.2">
      <c r="AA4379" s="48"/>
      <c r="AB4379" s="53"/>
      <c r="AN4379" s="48"/>
    </row>
    <row r="4380" spans="27:40" s="10" customFormat="1" x14ac:dyDescent="0.2">
      <c r="AA4380" s="48"/>
      <c r="AB4380" s="53"/>
      <c r="AN4380" s="48"/>
    </row>
    <row r="4381" spans="27:40" s="10" customFormat="1" x14ac:dyDescent="0.2">
      <c r="AA4381" s="48"/>
      <c r="AB4381" s="53"/>
      <c r="AN4381" s="48"/>
    </row>
    <row r="4382" spans="27:40" s="10" customFormat="1" x14ac:dyDescent="0.2">
      <c r="AA4382" s="48"/>
      <c r="AB4382" s="53"/>
      <c r="AN4382" s="48"/>
    </row>
    <row r="4383" spans="27:40" s="10" customFormat="1" x14ac:dyDescent="0.2">
      <c r="AA4383" s="48"/>
      <c r="AB4383" s="53"/>
      <c r="AN4383" s="48"/>
    </row>
    <row r="4384" spans="27:40" s="10" customFormat="1" x14ac:dyDescent="0.2">
      <c r="AA4384" s="48"/>
      <c r="AB4384" s="53"/>
      <c r="AN4384" s="48"/>
    </row>
    <row r="4385" spans="27:40" s="10" customFormat="1" x14ac:dyDescent="0.2">
      <c r="AA4385" s="48"/>
      <c r="AB4385" s="53"/>
      <c r="AN4385" s="48"/>
    </row>
    <row r="4386" spans="27:40" s="10" customFormat="1" x14ac:dyDescent="0.2">
      <c r="AA4386" s="48"/>
      <c r="AB4386" s="53"/>
      <c r="AN4386" s="48"/>
    </row>
    <row r="4387" spans="27:40" s="10" customFormat="1" x14ac:dyDescent="0.2">
      <c r="AA4387" s="48"/>
      <c r="AB4387" s="53"/>
      <c r="AN4387" s="48"/>
    </row>
    <row r="4388" spans="27:40" s="10" customFormat="1" x14ac:dyDescent="0.2">
      <c r="AA4388" s="48"/>
      <c r="AB4388" s="53"/>
      <c r="AN4388" s="48"/>
    </row>
    <row r="4389" spans="27:40" s="10" customFormat="1" x14ac:dyDescent="0.2">
      <c r="AA4389" s="48"/>
      <c r="AB4389" s="53"/>
      <c r="AN4389" s="48"/>
    </row>
    <row r="4390" spans="27:40" s="10" customFormat="1" x14ac:dyDescent="0.2">
      <c r="AA4390" s="48"/>
      <c r="AB4390" s="53"/>
      <c r="AN4390" s="48"/>
    </row>
    <row r="4391" spans="27:40" s="10" customFormat="1" x14ac:dyDescent="0.2">
      <c r="AA4391" s="48"/>
      <c r="AB4391" s="53"/>
      <c r="AN4391" s="48"/>
    </row>
    <row r="4392" spans="27:40" s="10" customFormat="1" x14ac:dyDescent="0.2">
      <c r="AA4392" s="48"/>
      <c r="AB4392" s="53"/>
      <c r="AN4392" s="48"/>
    </row>
    <row r="4393" spans="27:40" s="10" customFormat="1" x14ac:dyDescent="0.2">
      <c r="AA4393" s="48"/>
      <c r="AB4393" s="53"/>
      <c r="AN4393" s="48"/>
    </row>
    <row r="4394" spans="27:40" s="10" customFormat="1" x14ac:dyDescent="0.2">
      <c r="AA4394" s="48"/>
      <c r="AB4394" s="53"/>
      <c r="AN4394" s="48"/>
    </row>
    <row r="4395" spans="27:40" s="10" customFormat="1" x14ac:dyDescent="0.2">
      <c r="AA4395" s="48"/>
      <c r="AB4395" s="53"/>
      <c r="AN4395" s="48"/>
    </row>
    <row r="4396" spans="27:40" s="10" customFormat="1" x14ac:dyDescent="0.2">
      <c r="AA4396" s="48"/>
      <c r="AB4396" s="53"/>
      <c r="AN4396" s="48"/>
    </row>
    <row r="4397" spans="27:40" s="10" customFormat="1" x14ac:dyDescent="0.2">
      <c r="AA4397" s="48"/>
      <c r="AB4397" s="53"/>
      <c r="AN4397" s="48"/>
    </row>
    <row r="4398" spans="27:40" s="10" customFormat="1" x14ac:dyDescent="0.2">
      <c r="AA4398" s="48"/>
      <c r="AB4398" s="53"/>
      <c r="AN4398" s="48"/>
    </row>
    <row r="4399" spans="27:40" s="10" customFormat="1" x14ac:dyDescent="0.2">
      <c r="AA4399" s="48"/>
      <c r="AB4399" s="53"/>
      <c r="AN4399" s="48"/>
    </row>
    <row r="4400" spans="27:40" s="10" customFormat="1" x14ac:dyDescent="0.2">
      <c r="AA4400" s="48"/>
      <c r="AB4400" s="53"/>
      <c r="AN4400" s="48"/>
    </row>
    <row r="4401" spans="27:40" s="10" customFormat="1" x14ac:dyDescent="0.2">
      <c r="AA4401" s="48"/>
      <c r="AB4401" s="53"/>
      <c r="AN4401" s="48"/>
    </row>
    <row r="4402" spans="27:40" s="10" customFormat="1" x14ac:dyDescent="0.2">
      <c r="AA4402" s="48"/>
      <c r="AB4402" s="53"/>
      <c r="AN4402" s="48"/>
    </row>
    <row r="4403" spans="27:40" s="10" customFormat="1" x14ac:dyDescent="0.2">
      <c r="AA4403" s="48"/>
      <c r="AB4403" s="53"/>
      <c r="AN4403" s="48"/>
    </row>
    <row r="4404" spans="27:40" s="10" customFormat="1" x14ac:dyDescent="0.2">
      <c r="AA4404" s="48"/>
      <c r="AB4404" s="53"/>
      <c r="AN4404" s="48"/>
    </row>
    <row r="4405" spans="27:40" s="10" customFormat="1" x14ac:dyDescent="0.2">
      <c r="AA4405" s="48"/>
      <c r="AB4405" s="53"/>
      <c r="AN4405" s="48"/>
    </row>
    <row r="4406" spans="27:40" s="10" customFormat="1" x14ac:dyDescent="0.2">
      <c r="AA4406" s="48"/>
      <c r="AB4406" s="53"/>
      <c r="AN4406" s="48"/>
    </row>
    <row r="4407" spans="27:40" s="10" customFormat="1" x14ac:dyDescent="0.2">
      <c r="AA4407" s="48"/>
      <c r="AB4407" s="53"/>
      <c r="AN4407" s="48"/>
    </row>
    <row r="4408" spans="27:40" s="10" customFormat="1" x14ac:dyDescent="0.2">
      <c r="AA4408" s="48"/>
      <c r="AB4408" s="53"/>
      <c r="AN4408" s="48"/>
    </row>
    <row r="4409" spans="27:40" s="10" customFormat="1" x14ac:dyDescent="0.2">
      <c r="AA4409" s="48"/>
      <c r="AB4409" s="53"/>
      <c r="AN4409" s="48"/>
    </row>
    <row r="4410" spans="27:40" s="10" customFormat="1" x14ac:dyDescent="0.2">
      <c r="AA4410" s="48"/>
      <c r="AB4410" s="53"/>
      <c r="AN4410" s="48"/>
    </row>
    <row r="4411" spans="27:40" s="10" customFormat="1" x14ac:dyDescent="0.2">
      <c r="AA4411" s="48"/>
      <c r="AB4411" s="53"/>
      <c r="AN4411" s="48"/>
    </row>
    <row r="4412" spans="27:40" s="10" customFormat="1" x14ac:dyDescent="0.2">
      <c r="AA4412" s="48"/>
      <c r="AB4412" s="53"/>
      <c r="AN4412" s="48"/>
    </row>
    <row r="4413" spans="27:40" s="10" customFormat="1" x14ac:dyDescent="0.2">
      <c r="AA4413" s="48"/>
      <c r="AB4413" s="53"/>
      <c r="AN4413" s="48"/>
    </row>
    <row r="4414" spans="27:40" s="10" customFormat="1" x14ac:dyDescent="0.2">
      <c r="AA4414" s="48"/>
      <c r="AB4414" s="53"/>
      <c r="AN4414" s="48"/>
    </row>
    <row r="4415" spans="27:40" s="10" customFormat="1" x14ac:dyDescent="0.2">
      <c r="AA4415" s="48"/>
      <c r="AB4415" s="53"/>
      <c r="AN4415" s="48"/>
    </row>
    <row r="4416" spans="27:40" s="10" customFormat="1" x14ac:dyDescent="0.2">
      <c r="AA4416" s="48"/>
      <c r="AB4416" s="53"/>
      <c r="AN4416" s="48"/>
    </row>
    <row r="4417" spans="27:40" s="10" customFormat="1" x14ac:dyDescent="0.2">
      <c r="AA4417" s="48"/>
      <c r="AB4417" s="53"/>
      <c r="AN4417" s="48"/>
    </row>
    <row r="4418" spans="27:40" s="10" customFormat="1" x14ac:dyDescent="0.2">
      <c r="AA4418" s="48"/>
      <c r="AB4418" s="53"/>
      <c r="AN4418" s="48"/>
    </row>
    <row r="4419" spans="27:40" s="10" customFormat="1" x14ac:dyDescent="0.2">
      <c r="AA4419" s="48"/>
      <c r="AB4419" s="53"/>
      <c r="AN4419" s="48"/>
    </row>
    <row r="4420" spans="27:40" s="10" customFormat="1" x14ac:dyDescent="0.2">
      <c r="AA4420" s="48"/>
      <c r="AB4420" s="53"/>
      <c r="AN4420" s="48"/>
    </row>
    <row r="4421" spans="27:40" s="10" customFormat="1" x14ac:dyDescent="0.2">
      <c r="AA4421" s="48"/>
      <c r="AB4421" s="53"/>
      <c r="AN4421" s="48"/>
    </row>
    <row r="4422" spans="27:40" s="10" customFormat="1" x14ac:dyDescent="0.2">
      <c r="AA4422" s="48"/>
      <c r="AB4422" s="53"/>
      <c r="AN4422" s="48"/>
    </row>
    <row r="4423" spans="27:40" s="10" customFormat="1" x14ac:dyDescent="0.2">
      <c r="AA4423" s="48"/>
      <c r="AB4423" s="53"/>
      <c r="AN4423" s="48"/>
    </row>
    <row r="4424" spans="27:40" s="10" customFormat="1" x14ac:dyDescent="0.2">
      <c r="AA4424" s="48"/>
      <c r="AB4424" s="53"/>
      <c r="AN4424" s="48"/>
    </row>
    <row r="4425" spans="27:40" s="10" customFormat="1" x14ac:dyDescent="0.2">
      <c r="AA4425" s="48"/>
      <c r="AB4425" s="53"/>
      <c r="AN4425" s="48"/>
    </row>
    <row r="4426" spans="27:40" s="10" customFormat="1" x14ac:dyDescent="0.2">
      <c r="AA4426" s="48"/>
      <c r="AB4426" s="53"/>
      <c r="AN4426" s="48"/>
    </row>
    <row r="4427" spans="27:40" s="10" customFormat="1" x14ac:dyDescent="0.2">
      <c r="AA4427" s="48"/>
      <c r="AB4427" s="53"/>
      <c r="AN4427" s="48"/>
    </row>
    <row r="4428" spans="27:40" s="10" customFormat="1" x14ac:dyDescent="0.2">
      <c r="AA4428" s="48"/>
      <c r="AB4428" s="53"/>
      <c r="AN4428" s="48"/>
    </row>
    <row r="4429" spans="27:40" s="10" customFormat="1" x14ac:dyDescent="0.2">
      <c r="AA4429" s="48"/>
      <c r="AB4429" s="53"/>
      <c r="AN4429" s="48"/>
    </row>
    <row r="4430" spans="27:40" s="10" customFormat="1" x14ac:dyDescent="0.2">
      <c r="AA4430" s="48"/>
      <c r="AB4430" s="53"/>
      <c r="AN4430" s="48"/>
    </row>
    <row r="4431" spans="27:40" s="10" customFormat="1" x14ac:dyDescent="0.2">
      <c r="AA4431" s="48"/>
      <c r="AB4431" s="53"/>
      <c r="AN4431" s="48"/>
    </row>
    <row r="4432" spans="27:40" s="10" customFormat="1" x14ac:dyDescent="0.2">
      <c r="AA4432" s="48"/>
      <c r="AB4432" s="53"/>
      <c r="AN4432" s="48"/>
    </row>
    <row r="4433" spans="27:40" s="10" customFormat="1" x14ac:dyDescent="0.2">
      <c r="AA4433" s="48"/>
      <c r="AB4433" s="53"/>
      <c r="AN4433" s="48"/>
    </row>
    <row r="4434" spans="27:40" s="10" customFormat="1" x14ac:dyDescent="0.2">
      <c r="AA4434" s="48"/>
      <c r="AB4434" s="53"/>
      <c r="AN4434" s="48"/>
    </row>
    <row r="4435" spans="27:40" s="10" customFormat="1" x14ac:dyDescent="0.2">
      <c r="AA4435" s="48"/>
      <c r="AB4435" s="53"/>
      <c r="AN4435" s="48"/>
    </row>
    <row r="4436" spans="27:40" s="10" customFormat="1" x14ac:dyDescent="0.2">
      <c r="AA4436" s="48"/>
      <c r="AB4436" s="53"/>
      <c r="AN4436" s="48"/>
    </row>
    <row r="4437" spans="27:40" s="10" customFormat="1" x14ac:dyDescent="0.2">
      <c r="AA4437" s="48"/>
      <c r="AB4437" s="53"/>
      <c r="AN4437" s="48"/>
    </row>
    <row r="4438" spans="27:40" s="10" customFormat="1" x14ac:dyDescent="0.2">
      <c r="AA4438" s="48"/>
      <c r="AB4438" s="53"/>
      <c r="AN4438" s="48"/>
    </row>
    <row r="4439" spans="27:40" s="10" customFormat="1" x14ac:dyDescent="0.2">
      <c r="AA4439" s="48"/>
      <c r="AB4439" s="53"/>
      <c r="AN4439" s="48"/>
    </row>
    <row r="4440" spans="27:40" s="10" customFormat="1" x14ac:dyDescent="0.2">
      <c r="AA4440" s="48"/>
      <c r="AB4440" s="53"/>
      <c r="AN4440" s="48"/>
    </row>
    <row r="4441" spans="27:40" s="10" customFormat="1" x14ac:dyDescent="0.2">
      <c r="AA4441" s="48"/>
      <c r="AB4441" s="53"/>
      <c r="AN4441" s="48"/>
    </row>
    <row r="4442" spans="27:40" s="10" customFormat="1" x14ac:dyDescent="0.2">
      <c r="AA4442" s="48"/>
      <c r="AB4442" s="53"/>
      <c r="AN4442" s="48"/>
    </row>
    <row r="4443" spans="27:40" s="10" customFormat="1" x14ac:dyDescent="0.2">
      <c r="AA4443" s="48"/>
      <c r="AB4443" s="53"/>
      <c r="AN4443" s="48"/>
    </row>
    <row r="4444" spans="27:40" s="10" customFormat="1" x14ac:dyDescent="0.2">
      <c r="AA4444" s="48"/>
      <c r="AB4444" s="53"/>
      <c r="AN4444" s="48"/>
    </row>
    <row r="4445" spans="27:40" s="10" customFormat="1" x14ac:dyDescent="0.2">
      <c r="AA4445" s="48"/>
      <c r="AB4445" s="53"/>
      <c r="AN4445" s="48"/>
    </row>
    <row r="4446" spans="27:40" s="10" customFormat="1" x14ac:dyDescent="0.2">
      <c r="AA4446" s="48"/>
      <c r="AB4446" s="53"/>
      <c r="AN4446" s="48"/>
    </row>
    <row r="4447" spans="27:40" s="10" customFormat="1" x14ac:dyDescent="0.2">
      <c r="AA4447" s="48"/>
      <c r="AB4447" s="53"/>
      <c r="AN4447" s="48"/>
    </row>
    <row r="4448" spans="27:40" s="10" customFormat="1" x14ac:dyDescent="0.2">
      <c r="AA4448" s="48"/>
      <c r="AB4448" s="53"/>
      <c r="AN4448" s="48"/>
    </row>
    <row r="4449" spans="27:40" s="10" customFormat="1" x14ac:dyDescent="0.2">
      <c r="AA4449" s="48"/>
      <c r="AB4449" s="53"/>
      <c r="AN4449" s="48"/>
    </row>
    <row r="4450" spans="27:40" s="10" customFormat="1" x14ac:dyDescent="0.2">
      <c r="AA4450" s="48"/>
      <c r="AB4450" s="53"/>
      <c r="AN4450" s="48"/>
    </row>
    <row r="4451" spans="27:40" s="10" customFormat="1" x14ac:dyDescent="0.2">
      <c r="AA4451" s="48"/>
      <c r="AB4451" s="53"/>
      <c r="AN4451" s="48"/>
    </row>
    <row r="4452" spans="27:40" s="10" customFormat="1" x14ac:dyDescent="0.2">
      <c r="AA4452" s="48"/>
      <c r="AB4452" s="53"/>
      <c r="AN4452" s="48"/>
    </row>
    <row r="4453" spans="27:40" s="10" customFormat="1" x14ac:dyDescent="0.2">
      <c r="AA4453" s="48"/>
      <c r="AB4453" s="53"/>
      <c r="AN4453" s="48"/>
    </row>
    <row r="4454" spans="27:40" s="10" customFormat="1" x14ac:dyDescent="0.2">
      <c r="AA4454" s="48"/>
      <c r="AB4454" s="53"/>
      <c r="AN4454" s="48"/>
    </row>
    <row r="4455" spans="27:40" s="10" customFormat="1" x14ac:dyDescent="0.2">
      <c r="AA4455" s="48"/>
      <c r="AB4455" s="53"/>
      <c r="AN4455" s="48"/>
    </row>
    <row r="4456" spans="27:40" s="10" customFormat="1" x14ac:dyDescent="0.2">
      <c r="AA4456" s="48"/>
      <c r="AB4456" s="53"/>
      <c r="AN4456" s="48"/>
    </row>
    <row r="4457" spans="27:40" s="10" customFormat="1" x14ac:dyDescent="0.2">
      <c r="AA4457" s="48"/>
      <c r="AB4457" s="53"/>
      <c r="AN4457" s="48"/>
    </row>
    <row r="4458" spans="27:40" s="10" customFormat="1" x14ac:dyDescent="0.2">
      <c r="AA4458" s="48"/>
      <c r="AB4458" s="53"/>
      <c r="AN4458" s="48"/>
    </row>
    <row r="4459" spans="27:40" s="10" customFormat="1" x14ac:dyDescent="0.2">
      <c r="AA4459" s="48"/>
      <c r="AB4459" s="53"/>
      <c r="AN4459" s="48"/>
    </row>
    <row r="4460" spans="27:40" s="10" customFormat="1" x14ac:dyDescent="0.2">
      <c r="AA4460" s="48"/>
      <c r="AB4460" s="53"/>
      <c r="AN4460" s="48"/>
    </row>
    <row r="4461" spans="27:40" s="10" customFormat="1" x14ac:dyDescent="0.2">
      <c r="AA4461" s="48"/>
      <c r="AB4461" s="53"/>
      <c r="AN4461" s="48"/>
    </row>
    <row r="4462" spans="27:40" s="10" customFormat="1" x14ac:dyDescent="0.2">
      <c r="AA4462" s="48"/>
      <c r="AB4462" s="53"/>
      <c r="AN4462" s="48"/>
    </row>
    <row r="4463" spans="27:40" s="10" customFormat="1" x14ac:dyDescent="0.2">
      <c r="AA4463" s="48"/>
      <c r="AB4463" s="53"/>
      <c r="AN4463" s="48"/>
    </row>
    <row r="4464" spans="27:40" s="10" customFormat="1" x14ac:dyDescent="0.2">
      <c r="AA4464" s="48"/>
      <c r="AB4464" s="53"/>
      <c r="AN4464" s="48"/>
    </row>
    <row r="4465" spans="27:40" s="10" customFormat="1" x14ac:dyDescent="0.2">
      <c r="AA4465" s="48"/>
      <c r="AB4465" s="53"/>
      <c r="AN4465" s="48"/>
    </row>
    <row r="4466" spans="27:40" s="10" customFormat="1" x14ac:dyDescent="0.2">
      <c r="AA4466" s="48"/>
      <c r="AB4466" s="53"/>
      <c r="AN4466" s="48"/>
    </row>
    <row r="4467" spans="27:40" s="10" customFormat="1" x14ac:dyDescent="0.2">
      <c r="AA4467" s="48"/>
      <c r="AB4467" s="53"/>
      <c r="AN4467" s="48"/>
    </row>
    <row r="4468" spans="27:40" s="10" customFormat="1" x14ac:dyDescent="0.2">
      <c r="AA4468" s="48"/>
      <c r="AB4468" s="53"/>
      <c r="AN4468" s="48"/>
    </row>
    <row r="4469" spans="27:40" s="10" customFormat="1" x14ac:dyDescent="0.2">
      <c r="AA4469" s="48"/>
      <c r="AB4469" s="53"/>
      <c r="AN4469" s="48"/>
    </row>
    <row r="4470" spans="27:40" s="10" customFormat="1" x14ac:dyDescent="0.2">
      <c r="AA4470" s="48"/>
      <c r="AB4470" s="53"/>
      <c r="AN4470" s="48"/>
    </row>
    <row r="4471" spans="27:40" s="10" customFormat="1" x14ac:dyDescent="0.2">
      <c r="AA4471" s="48"/>
      <c r="AB4471" s="53"/>
      <c r="AN4471" s="48"/>
    </row>
    <row r="4472" spans="27:40" s="10" customFormat="1" x14ac:dyDescent="0.2">
      <c r="AA4472" s="48"/>
      <c r="AB4472" s="53"/>
      <c r="AN4472" s="48"/>
    </row>
    <row r="4473" spans="27:40" s="10" customFormat="1" x14ac:dyDescent="0.2">
      <c r="AA4473" s="48"/>
      <c r="AB4473" s="53"/>
      <c r="AN4473" s="48"/>
    </row>
    <row r="4474" spans="27:40" s="10" customFormat="1" x14ac:dyDescent="0.2">
      <c r="AA4474" s="48"/>
      <c r="AB4474" s="53"/>
      <c r="AN4474" s="48"/>
    </row>
    <row r="4475" spans="27:40" s="10" customFormat="1" x14ac:dyDescent="0.2">
      <c r="AA4475" s="48"/>
      <c r="AB4475" s="53"/>
      <c r="AN4475" s="48"/>
    </row>
    <row r="4476" spans="27:40" s="10" customFormat="1" x14ac:dyDescent="0.2">
      <c r="AA4476" s="48"/>
      <c r="AB4476" s="53"/>
      <c r="AN4476" s="48"/>
    </row>
    <row r="4477" spans="27:40" s="10" customFormat="1" x14ac:dyDescent="0.2">
      <c r="AA4477" s="48"/>
      <c r="AB4477" s="53"/>
      <c r="AN4477" s="48"/>
    </row>
    <row r="4478" spans="27:40" s="10" customFormat="1" x14ac:dyDescent="0.2">
      <c r="AA4478" s="48"/>
      <c r="AB4478" s="53"/>
      <c r="AN4478" s="48"/>
    </row>
    <row r="4479" spans="27:40" s="10" customFormat="1" x14ac:dyDescent="0.2">
      <c r="AA4479" s="48"/>
      <c r="AB4479" s="53"/>
      <c r="AN4479" s="48"/>
    </row>
    <row r="4480" spans="27:40" s="10" customFormat="1" x14ac:dyDescent="0.2">
      <c r="AA4480" s="48"/>
      <c r="AB4480" s="53"/>
      <c r="AN4480" s="48"/>
    </row>
    <row r="4481" spans="27:40" s="10" customFormat="1" x14ac:dyDescent="0.2">
      <c r="AA4481" s="48"/>
      <c r="AB4481" s="53"/>
      <c r="AN4481" s="48"/>
    </row>
    <row r="4482" spans="27:40" s="10" customFormat="1" x14ac:dyDescent="0.2">
      <c r="AA4482" s="48"/>
      <c r="AB4482" s="53"/>
      <c r="AN4482" s="48"/>
    </row>
    <row r="4483" spans="27:40" s="10" customFormat="1" x14ac:dyDescent="0.2">
      <c r="AA4483" s="48"/>
      <c r="AB4483" s="53"/>
      <c r="AN4483" s="48"/>
    </row>
    <row r="4484" spans="27:40" s="10" customFormat="1" x14ac:dyDescent="0.2">
      <c r="AA4484" s="48"/>
      <c r="AB4484" s="53"/>
      <c r="AN4484" s="48"/>
    </row>
    <row r="4485" spans="27:40" s="10" customFormat="1" x14ac:dyDescent="0.2">
      <c r="AA4485" s="48"/>
      <c r="AB4485" s="53"/>
      <c r="AN4485" s="48"/>
    </row>
    <row r="4486" spans="27:40" s="10" customFormat="1" x14ac:dyDescent="0.2">
      <c r="AA4486" s="48"/>
      <c r="AB4486" s="53"/>
      <c r="AN4486" s="48"/>
    </row>
    <row r="4487" spans="27:40" s="10" customFormat="1" x14ac:dyDescent="0.2">
      <c r="AA4487" s="48"/>
      <c r="AB4487" s="53"/>
      <c r="AN4487" s="48"/>
    </row>
    <row r="4488" spans="27:40" s="10" customFormat="1" x14ac:dyDescent="0.2">
      <c r="AA4488" s="48"/>
      <c r="AB4488" s="53"/>
      <c r="AN4488" s="48"/>
    </row>
    <row r="4489" spans="27:40" s="10" customFormat="1" x14ac:dyDescent="0.2">
      <c r="AA4489" s="48"/>
      <c r="AB4489" s="53"/>
      <c r="AN4489" s="48"/>
    </row>
    <row r="4490" spans="27:40" s="10" customFormat="1" x14ac:dyDescent="0.2">
      <c r="AA4490" s="48"/>
      <c r="AB4490" s="53"/>
      <c r="AN4490" s="48"/>
    </row>
    <row r="4491" spans="27:40" s="10" customFormat="1" x14ac:dyDescent="0.2">
      <c r="AA4491" s="48"/>
      <c r="AB4491" s="53"/>
      <c r="AN4491" s="48"/>
    </row>
    <row r="4492" spans="27:40" s="10" customFormat="1" x14ac:dyDescent="0.2">
      <c r="AA4492" s="48"/>
      <c r="AB4492" s="53"/>
      <c r="AN4492" s="48"/>
    </row>
    <row r="4493" spans="27:40" s="10" customFormat="1" x14ac:dyDescent="0.2">
      <c r="AA4493" s="48"/>
      <c r="AB4493" s="53"/>
      <c r="AN4493" s="48"/>
    </row>
    <row r="4494" spans="27:40" s="10" customFormat="1" x14ac:dyDescent="0.2">
      <c r="AA4494" s="48"/>
      <c r="AB4494" s="53"/>
      <c r="AN4494" s="48"/>
    </row>
    <row r="4495" spans="27:40" s="10" customFormat="1" x14ac:dyDescent="0.2">
      <c r="AA4495" s="48"/>
      <c r="AB4495" s="53"/>
      <c r="AN4495" s="48"/>
    </row>
    <row r="4496" spans="27:40" s="10" customFormat="1" x14ac:dyDescent="0.2">
      <c r="AA4496" s="48"/>
      <c r="AB4496" s="53"/>
      <c r="AN4496" s="48"/>
    </row>
    <row r="4497" spans="27:40" s="10" customFormat="1" x14ac:dyDescent="0.2">
      <c r="AA4497" s="48"/>
      <c r="AB4497" s="53"/>
      <c r="AN4497" s="48"/>
    </row>
    <row r="4498" spans="27:40" s="10" customFormat="1" x14ac:dyDescent="0.2">
      <c r="AA4498" s="48"/>
      <c r="AB4498" s="53"/>
      <c r="AN4498" s="48"/>
    </row>
    <row r="4499" spans="27:40" s="10" customFormat="1" x14ac:dyDescent="0.2">
      <c r="AA4499" s="48"/>
      <c r="AB4499" s="53"/>
      <c r="AN4499" s="48"/>
    </row>
    <row r="4500" spans="27:40" s="10" customFormat="1" x14ac:dyDescent="0.2">
      <c r="AA4500" s="48"/>
      <c r="AB4500" s="53"/>
      <c r="AN4500" s="48"/>
    </row>
    <row r="4501" spans="27:40" s="10" customFormat="1" x14ac:dyDescent="0.2">
      <c r="AA4501" s="48"/>
      <c r="AB4501" s="53"/>
      <c r="AN4501" s="48"/>
    </row>
    <row r="4502" spans="27:40" s="10" customFormat="1" x14ac:dyDescent="0.2">
      <c r="AA4502" s="48"/>
      <c r="AB4502" s="53"/>
      <c r="AN4502" s="48"/>
    </row>
    <row r="4503" spans="27:40" s="10" customFormat="1" x14ac:dyDescent="0.2">
      <c r="AA4503" s="48"/>
      <c r="AB4503" s="53"/>
      <c r="AN4503" s="48"/>
    </row>
    <row r="4504" spans="27:40" s="10" customFormat="1" x14ac:dyDescent="0.2">
      <c r="AA4504" s="48"/>
      <c r="AB4504" s="53"/>
      <c r="AN4504" s="48"/>
    </row>
    <row r="4505" spans="27:40" s="10" customFormat="1" x14ac:dyDescent="0.2">
      <c r="AA4505" s="48"/>
      <c r="AB4505" s="53"/>
      <c r="AN4505" s="48"/>
    </row>
    <row r="4506" spans="27:40" s="10" customFormat="1" x14ac:dyDescent="0.2">
      <c r="AA4506" s="48"/>
      <c r="AB4506" s="53"/>
      <c r="AN4506" s="48"/>
    </row>
    <row r="4507" spans="27:40" s="10" customFormat="1" x14ac:dyDescent="0.2">
      <c r="AA4507" s="48"/>
      <c r="AB4507" s="53"/>
      <c r="AN4507" s="48"/>
    </row>
    <row r="4508" spans="27:40" s="10" customFormat="1" x14ac:dyDescent="0.2">
      <c r="AA4508" s="48"/>
      <c r="AB4508" s="53"/>
      <c r="AN4508" s="48"/>
    </row>
    <row r="4509" spans="27:40" s="10" customFormat="1" x14ac:dyDescent="0.2">
      <c r="AA4509" s="48"/>
      <c r="AB4509" s="53"/>
      <c r="AN4509" s="48"/>
    </row>
    <row r="4510" spans="27:40" s="10" customFormat="1" x14ac:dyDescent="0.2">
      <c r="AA4510" s="48"/>
      <c r="AB4510" s="53"/>
      <c r="AN4510" s="48"/>
    </row>
    <row r="4511" spans="27:40" s="10" customFormat="1" x14ac:dyDescent="0.2">
      <c r="AA4511" s="48"/>
      <c r="AB4511" s="53"/>
      <c r="AN4511" s="48"/>
    </row>
    <row r="4512" spans="27:40" s="10" customFormat="1" x14ac:dyDescent="0.2">
      <c r="AA4512" s="48"/>
      <c r="AB4512" s="53"/>
      <c r="AN4512" s="48"/>
    </row>
    <row r="4513" spans="27:40" s="10" customFormat="1" x14ac:dyDescent="0.2">
      <c r="AA4513" s="48"/>
      <c r="AB4513" s="53"/>
      <c r="AN4513" s="48"/>
    </row>
    <row r="4514" spans="27:40" s="10" customFormat="1" x14ac:dyDescent="0.2">
      <c r="AA4514" s="48"/>
      <c r="AB4514" s="53"/>
      <c r="AN4514" s="48"/>
    </row>
    <row r="4515" spans="27:40" s="10" customFormat="1" x14ac:dyDescent="0.2">
      <c r="AA4515" s="48"/>
      <c r="AB4515" s="53"/>
      <c r="AN4515" s="48"/>
    </row>
    <row r="4516" spans="27:40" s="10" customFormat="1" x14ac:dyDescent="0.2">
      <c r="AA4516" s="48"/>
      <c r="AB4516" s="53"/>
      <c r="AN4516" s="48"/>
    </row>
    <row r="4517" spans="27:40" s="10" customFormat="1" x14ac:dyDescent="0.2">
      <c r="AA4517" s="48"/>
      <c r="AB4517" s="53"/>
      <c r="AN4517" s="48"/>
    </row>
    <row r="4518" spans="27:40" s="10" customFormat="1" x14ac:dyDescent="0.2">
      <c r="AA4518" s="48"/>
      <c r="AB4518" s="53"/>
      <c r="AN4518" s="48"/>
    </row>
    <row r="4519" spans="27:40" s="10" customFormat="1" x14ac:dyDescent="0.2">
      <c r="AA4519" s="48"/>
      <c r="AB4519" s="53"/>
      <c r="AN4519" s="48"/>
    </row>
    <row r="4520" spans="27:40" s="10" customFormat="1" x14ac:dyDescent="0.2">
      <c r="AA4520" s="48"/>
      <c r="AB4520" s="53"/>
      <c r="AN4520" s="48"/>
    </row>
    <row r="4521" spans="27:40" s="10" customFormat="1" x14ac:dyDescent="0.2">
      <c r="AA4521" s="48"/>
      <c r="AB4521" s="53"/>
      <c r="AN4521" s="48"/>
    </row>
    <row r="4522" spans="27:40" s="10" customFormat="1" x14ac:dyDescent="0.2">
      <c r="AA4522" s="48"/>
      <c r="AB4522" s="53"/>
      <c r="AN4522" s="48"/>
    </row>
    <row r="4523" spans="27:40" s="10" customFormat="1" x14ac:dyDescent="0.2">
      <c r="AA4523" s="48"/>
      <c r="AB4523" s="53"/>
      <c r="AN4523" s="48"/>
    </row>
    <row r="4524" spans="27:40" s="10" customFormat="1" x14ac:dyDescent="0.2">
      <c r="AA4524" s="48"/>
      <c r="AB4524" s="53"/>
      <c r="AN4524" s="48"/>
    </row>
    <row r="4525" spans="27:40" s="10" customFormat="1" x14ac:dyDescent="0.2">
      <c r="AA4525" s="48"/>
      <c r="AB4525" s="53"/>
      <c r="AN4525" s="48"/>
    </row>
    <row r="4526" spans="27:40" s="10" customFormat="1" x14ac:dyDescent="0.2">
      <c r="AA4526" s="48"/>
      <c r="AB4526" s="53"/>
      <c r="AN4526" s="48"/>
    </row>
    <row r="4527" spans="27:40" s="10" customFormat="1" x14ac:dyDescent="0.2">
      <c r="AA4527" s="48"/>
      <c r="AB4527" s="53"/>
      <c r="AN4527" s="48"/>
    </row>
    <row r="4528" spans="27:40" s="10" customFormat="1" x14ac:dyDescent="0.2">
      <c r="AA4528" s="48"/>
      <c r="AB4528" s="53"/>
      <c r="AN4528" s="48"/>
    </row>
    <row r="4529" spans="27:40" s="10" customFormat="1" x14ac:dyDescent="0.2">
      <c r="AA4529" s="48"/>
      <c r="AB4529" s="53"/>
      <c r="AN4529" s="48"/>
    </row>
    <row r="4530" spans="27:40" s="10" customFormat="1" x14ac:dyDescent="0.2">
      <c r="AA4530" s="48"/>
      <c r="AB4530" s="53"/>
      <c r="AN4530" s="48"/>
    </row>
    <row r="4531" spans="27:40" s="10" customFormat="1" x14ac:dyDescent="0.2">
      <c r="AA4531" s="48"/>
      <c r="AB4531" s="53"/>
      <c r="AN4531" s="48"/>
    </row>
    <row r="4532" spans="27:40" s="10" customFormat="1" x14ac:dyDescent="0.2">
      <c r="AA4532" s="48"/>
      <c r="AB4532" s="53"/>
      <c r="AN4532" s="48"/>
    </row>
    <row r="4533" spans="27:40" s="10" customFormat="1" x14ac:dyDescent="0.2">
      <c r="AA4533" s="48"/>
      <c r="AB4533" s="53"/>
      <c r="AN4533" s="48"/>
    </row>
    <row r="4534" spans="27:40" s="10" customFormat="1" x14ac:dyDescent="0.2">
      <c r="AA4534" s="48"/>
      <c r="AB4534" s="53"/>
      <c r="AN4534" s="48"/>
    </row>
    <row r="4535" spans="27:40" s="10" customFormat="1" x14ac:dyDescent="0.2">
      <c r="AA4535" s="48"/>
      <c r="AB4535" s="53"/>
      <c r="AN4535" s="48"/>
    </row>
    <row r="4536" spans="27:40" s="10" customFormat="1" x14ac:dyDescent="0.2">
      <c r="AA4536" s="48"/>
      <c r="AB4536" s="53"/>
      <c r="AN4536" s="48"/>
    </row>
    <row r="4537" spans="27:40" s="10" customFormat="1" x14ac:dyDescent="0.2">
      <c r="AA4537" s="48"/>
      <c r="AB4537" s="53"/>
      <c r="AN4537" s="48"/>
    </row>
    <row r="4538" spans="27:40" s="10" customFormat="1" x14ac:dyDescent="0.2">
      <c r="AA4538" s="48"/>
      <c r="AB4538" s="53"/>
      <c r="AN4538" s="48"/>
    </row>
    <row r="4539" spans="27:40" s="10" customFormat="1" x14ac:dyDescent="0.2">
      <c r="AA4539" s="48"/>
      <c r="AB4539" s="53"/>
      <c r="AN4539" s="48"/>
    </row>
    <row r="4540" spans="27:40" s="10" customFormat="1" x14ac:dyDescent="0.2">
      <c r="AA4540" s="48"/>
      <c r="AB4540" s="53"/>
      <c r="AN4540" s="48"/>
    </row>
    <row r="4541" spans="27:40" s="10" customFormat="1" x14ac:dyDescent="0.2">
      <c r="AA4541" s="48"/>
      <c r="AB4541" s="53"/>
      <c r="AN4541" s="48"/>
    </row>
    <row r="4542" spans="27:40" s="10" customFormat="1" x14ac:dyDescent="0.2">
      <c r="AA4542" s="48"/>
      <c r="AB4542" s="53"/>
      <c r="AN4542" s="48"/>
    </row>
    <row r="4543" spans="27:40" s="10" customFormat="1" x14ac:dyDescent="0.2">
      <c r="AA4543" s="48"/>
      <c r="AB4543" s="53"/>
      <c r="AN4543" s="48"/>
    </row>
    <row r="4544" spans="27:40" s="10" customFormat="1" x14ac:dyDescent="0.2">
      <c r="AA4544" s="48"/>
      <c r="AB4544" s="53"/>
      <c r="AN4544" s="48"/>
    </row>
    <row r="4545" spans="27:40" s="10" customFormat="1" x14ac:dyDescent="0.2">
      <c r="AA4545" s="48"/>
      <c r="AB4545" s="53"/>
      <c r="AN4545" s="48"/>
    </row>
    <row r="4546" spans="27:40" s="10" customFormat="1" x14ac:dyDescent="0.2">
      <c r="AA4546" s="48"/>
      <c r="AB4546" s="53"/>
      <c r="AN4546" s="48"/>
    </row>
    <row r="4547" spans="27:40" s="10" customFormat="1" x14ac:dyDescent="0.2">
      <c r="AA4547" s="48"/>
      <c r="AB4547" s="53"/>
      <c r="AN4547" s="48"/>
    </row>
    <row r="4548" spans="27:40" s="10" customFormat="1" x14ac:dyDescent="0.2">
      <c r="AA4548" s="48"/>
      <c r="AB4548" s="53"/>
      <c r="AN4548" s="48"/>
    </row>
    <row r="4549" spans="27:40" s="10" customFormat="1" x14ac:dyDescent="0.2">
      <c r="AA4549" s="48"/>
      <c r="AB4549" s="53"/>
      <c r="AN4549" s="48"/>
    </row>
    <row r="4550" spans="27:40" s="10" customFormat="1" x14ac:dyDescent="0.2">
      <c r="AA4550" s="48"/>
      <c r="AB4550" s="53"/>
      <c r="AN4550" s="48"/>
    </row>
    <row r="4551" spans="27:40" s="10" customFormat="1" x14ac:dyDescent="0.2">
      <c r="AA4551" s="48"/>
      <c r="AB4551" s="53"/>
      <c r="AN4551" s="48"/>
    </row>
    <row r="4552" spans="27:40" s="10" customFormat="1" x14ac:dyDescent="0.2">
      <c r="AA4552" s="48"/>
      <c r="AB4552" s="53"/>
      <c r="AN4552" s="48"/>
    </row>
    <row r="4553" spans="27:40" s="10" customFormat="1" x14ac:dyDescent="0.2">
      <c r="AA4553" s="48"/>
      <c r="AB4553" s="53"/>
      <c r="AN4553" s="48"/>
    </row>
    <row r="4554" spans="27:40" s="10" customFormat="1" x14ac:dyDescent="0.2">
      <c r="AA4554" s="48"/>
      <c r="AB4554" s="53"/>
      <c r="AN4554" s="48"/>
    </row>
    <row r="4555" spans="27:40" s="10" customFormat="1" x14ac:dyDescent="0.2">
      <c r="AA4555" s="48"/>
      <c r="AB4555" s="53"/>
      <c r="AN4555" s="48"/>
    </row>
    <row r="4556" spans="27:40" s="10" customFormat="1" x14ac:dyDescent="0.2">
      <c r="AA4556" s="48"/>
      <c r="AB4556" s="53"/>
      <c r="AN4556" s="48"/>
    </row>
    <row r="4557" spans="27:40" s="10" customFormat="1" x14ac:dyDescent="0.2">
      <c r="AA4557" s="48"/>
      <c r="AB4557" s="53"/>
      <c r="AN4557" s="48"/>
    </row>
    <row r="4558" spans="27:40" s="10" customFormat="1" x14ac:dyDescent="0.2">
      <c r="AA4558" s="48"/>
      <c r="AB4558" s="53"/>
      <c r="AN4558" s="48"/>
    </row>
    <row r="4559" spans="27:40" s="10" customFormat="1" x14ac:dyDescent="0.2">
      <c r="AA4559" s="48"/>
      <c r="AB4559" s="53"/>
      <c r="AN4559" s="48"/>
    </row>
    <row r="4560" spans="27:40" s="10" customFormat="1" x14ac:dyDescent="0.2">
      <c r="AA4560" s="48"/>
      <c r="AB4560" s="53"/>
      <c r="AN4560" s="48"/>
    </row>
    <row r="4561" spans="27:40" s="10" customFormat="1" x14ac:dyDescent="0.2">
      <c r="AA4561" s="48"/>
      <c r="AB4561" s="53"/>
      <c r="AN4561" s="48"/>
    </row>
    <row r="4562" spans="27:40" s="10" customFormat="1" x14ac:dyDescent="0.2">
      <c r="AA4562" s="48"/>
      <c r="AB4562" s="53"/>
      <c r="AN4562" s="48"/>
    </row>
    <row r="4563" spans="27:40" s="10" customFormat="1" x14ac:dyDescent="0.2">
      <c r="AA4563" s="48"/>
      <c r="AB4563" s="53"/>
      <c r="AN4563" s="48"/>
    </row>
    <row r="4564" spans="27:40" s="10" customFormat="1" x14ac:dyDescent="0.2">
      <c r="AA4564" s="48"/>
      <c r="AB4564" s="53"/>
      <c r="AN4564" s="48"/>
    </row>
    <row r="4565" spans="27:40" s="10" customFormat="1" x14ac:dyDescent="0.2">
      <c r="AA4565" s="48"/>
      <c r="AB4565" s="53"/>
      <c r="AN4565" s="48"/>
    </row>
    <row r="4566" spans="27:40" s="10" customFormat="1" x14ac:dyDescent="0.2">
      <c r="AA4566" s="48"/>
      <c r="AB4566" s="53"/>
      <c r="AN4566" s="48"/>
    </row>
    <row r="4567" spans="27:40" s="10" customFormat="1" x14ac:dyDescent="0.2">
      <c r="AA4567" s="48"/>
      <c r="AB4567" s="53"/>
      <c r="AN4567" s="48"/>
    </row>
    <row r="4568" spans="27:40" s="10" customFormat="1" x14ac:dyDescent="0.2">
      <c r="AA4568" s="48"/>
      <c r="AB4568" s="53"/>
      <c r="AN4568" s="48"/>
    </row>
    <row r="4569" spans="27:40" s="10" customFormat="1" x14ac:dyDescent="0.2">
      <c r="AA4569" s="48"/>
      <c r="AB4569" s="53"/>
      <c r="AN4569" s="48"/>
    </row>
    <row r="4570" spans="27:40" s="10" customFormat="1" x14ac:dyDescent="0.2">
      <c r="AA4570" s="48"/>
      <c r="AB4570" s="53"/>
      <c r="AN4570" s="48"/>
    </row>
    <row r="4571" spans="27:40" s="10" customFormat="1" x14ac:dyDescent="0.2">
      <c r="AA4571" s="48"/>
      <c r="AB4571" s="53"/>
      <c r="AN4571" s="48"/>
    </row>
    <row r="4572" spans="27:40" s="10" customFormat="1" x14ac:dyDescent="0.2">
      <c r="AA4572" s="48"/>
      <c r="AB4572" s="53"/>
      <c r="AN4572" s="48"/>
    </row>
    <row r="4573" spans="27:40" s="10" customFormat="1" x14ac:dyDescent="0.2">
      <c r="AA4573" s="48"/>
      <c r="AB4573" s="53"/>
      <c r="AN4573" s="48"/>
    </row>
    <row r="4574" spans="27:40" s="10" customFormat="1" x14ac:dyDescent="0.2">
      <c r="AA4574" s="48"/>
      <c r="AB4574" s="53"/>
      <c r="AN4574" s="48"/>
    </row>
    <row r="4575" spans="27:40" s="10" customFormat="1" x14ac:dyDescent="0.2">
      <c r="AA4575" s="48"/>
      <c r="AB4575" s="53"/>
      <c r="AN4575" s="48"/>
    </row>
    <row r="4576" spans="27:40" s="10" customFormat="1" x14ac:dyDescent="0.2">
      <c r="AA4576" s="48"/>
      <c r="AB4576" s="53"/>
      <c r="AN4576" s="48"/>
    </row>
    <row r="4577" spans="27:40" s="10" customFormat="1" x14ac:dyDescent="0.2">
      <c r="AA4577" s="48"/>
      <c r="AB4577" s="53"/>
      <c r="AN4577" s="48"/>
    </row>
    <row r="4578" spans="27:40" s="10" customFormat="1" x14ac:dyDescent="0.2">
      <c r="AA4578" s="48"/>
      <c r="AB4578" s="53"/>
      <c r="AN4578" s="48"/>
    </row>
    <row r="4579" spans="27:40" s="10" customFormat="1" x14ac:dyDescent="0.2">
      <c r="AA4579" s="48"/>
      <c r="AB4579" s="53"/>
      <c r="AN4579" s="48"/>
    </row>
    <row r="4580" spans="27:40" s="10" customFormat="1" x14ac:dyDescent="0.2">
      <c r="AA4580" s="48"/>
      <c r="AB4580" s="53"/>
      <c r="AN4580" s="48"/>
    </row>
    <row r="4581" spans="27:40" s="10" customFormat="1" x14ac:dyDescent="0.2">
      <c r="AA4581" s="48"/>
      <c r="AB4581" s="53"/>
      <c r="AN4581" s="48"/>
    </row>
    <row r="4582" spans="27:40" s="10" customFormat="1" x14ac:dyDescent="0.2">
      <c r="AA4582" s="48"/>
      <c r="AB4582" s="53"/>
      <c r="AN4582" s="48"/>
    </row>
    <row r="4583" spans="27:40" s="10" customFormat="1" x14ac:dyDescent="0.2">
      <c r="AA4583" s="48"/>
      <c r="AB4583" s="53"/>
      <c r="AN4583" s="48"/>
    </row>
    <row r="4584" spans="27:40" s="10" customFormat="1" x14ac:dyDescent="0.2">
      <c r="AA4584" s="48"/>
      <c r="AB4584" s="53"/>
      <c r="AN4584" s="48"/>
    </row>
    <row r="4585" spans="27:40" s="10" customFormat="1" x14ac:dyDescent="0.2">
      <c r="AA4585" s="48"/>
      <c r="AB4585" s="53"/>
      <c r="AN4585" s="48"/>
    </row>
    <row r="4586" spans="27:40" s="10" customFormat="1" x14ac:dyDescent="0.2">
      <c r="AA4586" s="48"/>
      <c r="AB4586" s="53"/>
      <c r="AN4586" s="48"/>
    </row>
    <row r="4587" spans="27:40" s="10" customFormat="1" x14ac:dyDescent="0.2">
      <c r="AA4587" s="48"/>
      <c r="AB4587" s="53"/>
      <c r="AN4587" s="48"/>
    </row>
    <row r="4588" spans="27:40" s="10" customFormat="1" x14ac:dyDescent="0.2">
      <c r="AA4588" s="48"/>
      <c r="AB4588" s="53"/>
      <c r="AN4588" s="48"/>
    </row>
    <row r="4589" spans="27:40" s="10" customFormat="1" x14ac:dyDescent="0.2">
      <c r="AA4589" s="48"/>
      <c r="AB4589" s="53"/>
      <c r="AN4589" s="48"/>
    </row>
    <row r="4590" spans="27:40" s="10" customFormat="1" x14ac:dyDescent="0.2">
      <c r="AA4590" s="48"/>
      <c r="AB4590" s="53"/>
      <c r="AN4590" s="48"/>
    </row>
    <row r="4591" spans="27:40" s="10" customFormat="1" x14ac:dyDescent="0.2">
      <c r="AA4591" s="48"/>
      <c r="AB4591" s="53"/>
      <c r="AN4591" s="48"/>
    </row>
    <row r="4592" spans="27:40" s="10" customFormat="1" x14ac:dyDescent="0.2">
      <c r="AA4592" s="48"/>
      <c r="AB4592" s="53"/>
      <c r="AN4592" s="48"/>
    </row>
    <row r="4593" spans="27:40" s="10" customFormat="1" x14ac:dyDescent="0.2">
      <c r="AA4593" s="48"/>
      <c r="AB4593" s="53"/>
      <c r="AN4593" s="48"/>
    </row>
    <row r="4594" spans="27:40" s="10" customFormat="1" x14ac:dyDescent="0.2">
      <c r="AA4594" s="48"/>
      <c r="AB4594" s="53"/>
      <c r="AN4594" s="48"/>
    </row>
    <row r="4595" spans="27:40" s="10" customFormat="1" x14ac:dyDescent="0.2">
      <c r="AA4595" s="48"/>
      <c r="AB4595" s="53"/>
      <c r="AN4595" s="48"/>
    </row>
    <row r="4596" spans="27:40" s="10" customFormat="1" x14ac:dyDescent="0.2">
      <c r="AA4596" s="48"/>
      <c r="AB4596" s="53"/>
      <c r="AN4596" s="48"/>
    </row>
    <row r="4597" spans="27:40" s="10" customFormat="1" x14ac:dyDescent="0.2">
      <c r="AA4597" s="48"/>
      <c r="AB4597" s="53"/>
      <c r="AN4597" s="48"/>
    </row>
    <row r="4598" spans="27:40" s="10" customFormat="1" x14ac:dyDescent="0.2">
      <c r="AA4598" s="48"/>
      <c r="AB4598" s="53"/>
      <c r="AN4598" s="48"/>
    </row>
    <row r="4599" spans="27:40" s="10" customFormat="1" x14ac:dyDescent="0.2">
      <c r="AA4599" s="48"/>
      <c r="AB4599" s="53"/>
      <c r="AN4599" s="48"/>
    </row>
    <row r="4600" spans="27:40" s="10" customFormat="1" x14ac:dyDescent="0.2">
      <c r="AA4600" s="48"/>
      <c r="AB4600" s="53"/>
      <c r="AN4600" s="48"/>
    </row>
    <row r="4601" spans="27:40" s="10" customFormat="1" x14ac:dyDescent="0.2">
      <c r="AA4601" s="48"/>
      <c r="AB4601" s="53"/>
      <c r="AN4601" s="48"/>
    </row>
    <row r="4602" spans="27:40" s="10" customFormat="1" x14ac:dyDescent="0.2">
      <c r="AA4602" s="48"/>
      <c r="AB4602" s="53"/>
      <c r="AN4602" s="48"/>
    </row>
    <row r="4603" spans="27:40" s="10" customFormat="1" x14ac:dyDescent="0.2">
      <c r="AA4603" s="48"/>
      <c r="AB4603" s="53"/>
      <c r="AN4603" s="48"/>
    </row>
    <row r="4604" spans="27:40" s="10" customFormat="1" x14ac:dyDescent="0.2">
      <c r="AA4604" s="48"/>
      <c r="AB4604" s="53"/>
      <c r="AN4604" s="48"/>
    </row>
    <row r="4605" spans="27:40" s="10" customFormat="1" x14ac:dyDescent="0.2">
      <c r="AA4605" s="48"/>
      <c r="AB4605" s="53"/>
      <c r="AN4605" s="48"/>
    </row>
    <row r="4606" spans="27:40" s="10" customFormat="1" x14ac:dyDescent="0.2">
      <c r="AA4606" s="48"/>
      <c r="AB4606" s="53"/>
      <c r="AN4606" s="48"/>
    </row>
    <row r="4607" spans="27:40" s="10" customFormat="1" x14ac:dyDescent="0.2">
      <c r="AA4607" s="48"/>
      <c r="AB4607" s="53"/>
      <c r="AN4607" s="48"/>
    </row>
    <row r="4608" spans="27:40" s="10" customFormat="1" x14ac:dyDescent="0.2">
      <c r="AA4608" s="48"/>
      <c r="AB4608" s="53"/>
      <c r="AN4608" s="48"/>
    </row>
    <row r="4609" spans="27:40" s="10" customFormat="1" x14ac:dyDescent="0.2">
      <c r="AA4609" s="48"/>
      <c r="AB4609" s="53"/>
      <c r="AN4609" s="48"/>
    </row>
    <row r="4610" spans="27:40" s="10" customFormat="1" x14ac:dyDescent="0.2">
      <c r="AA4610" s="48"/>
      <c r="AB4610" s="53"/>
      <c r="AN4610" s="48"/>
    </row>
    <row r="4611" spans="27:40" s="10" customFormat="1" x14ac:dyDescent="0.2">
      <c r="AA4611" s="48"/>
      <c r="AB4611" s="53"/>
      <c r="AN4611" s="48"/>
    </row>
    <row r="4612" spans="27:40" s="10" customFormat="1" x14ac:dyDescent="0.2">
      <c r="AA4612" s="48"/>
      <c r="AB4612" s="53"/>
      <c r="AN4612" s="48"/>
    </row>
    <row r="4613" spans="27:40" s="10" customFormat="1" x14ac:dyDescent="0.2">
      <c r="AA4613" s="48"/>
      <c r="AB4613" s="53"/>
      <c r="AN4613" s="48"/>
    </row>
    <row r="4614" spans="27:40" s="10" customFormat="1" x14ac:dyDescent="0.2">
      <c r="AA4614" s="48"/>
      <c r="AB4614" s="53"/>
      <c r="AN4614" s="48"/>
    </row>
    <row r="4615" spans="27:40" s="10" customFormat="1" x14ac:dyDescent="0.2">
      <c r="AA4615" s="48"/>
      <c r="AB4615" s="53"/>
      <c r="AN4615" s="48"/>
    </row>
    <row r="4616" spans="27:40" s="10" customFormat="1" x14ac:dyDescent="0.2">
      <c r="AA4616" s="48"/>
      <c r="AB4616" s="53"/>
      <c r="AN4616" s="48"/>
    </row>
    <row r="4617" spans="27:40" s="10" customFormat="1" x14ac:dyDescent="0.2">
      <c r="AA4617" s="48"/>
      <c r="AB4617" s="53"/>
      <c r="AN4617" s="48"/>
    </row>
    <row r="4618" spans="27:40" s="10" customFormat="1" x14ac:dyDescent="0.2">
      <c r="AA4618" s="48"/>
      <c r="AB4618" s="53"/>
      <c r="AN4618" s="48"/>
    </row>
    <row r="4619" spans="27:40" s="10" customFormat="1" x14ac:dyDescent="0.2">
      <c r="AA4619" s="48"/>
      <c r="AB4619" s="53"/>
      <c r="AN4619" s="48"/>
    </row>
    <row r="4620" spans="27:40" s="10" customFormat="1" x14ac:dyDescent="0.2">
      <c r="AA4620" s="48"/>
      <c r="AB4620" s="53"/>
      <c r="AN4620" s="48"/>
    </row>
    <row r="4621" spans="27:40" s="10" customFormat="1" x14ac:dyDescent="0.2">
      <c r="AA4621" s="48"/>
      <c r="AB4621" s="53"/>
      <c r="AN4621" s="48"/>
    </row>
    <row r="4622" spans="27:40" s="10" customFormat="1" x14ac:dyDescent="0.2">
      <c r="AA4622" s="48"/>
      <c r="AB4622" s="53"/>
      <c r="AN4622" s="48"/>
    </row>
    <row r="4623" spans="27:40" s="10" customFormat="1" x14ac:dyDescent="0.2">
      <c r="AA4623" s="48"/>
      <c r="AB4623" s="53"/>
      <c r="AN4623" s="48"/>
    </row>
    <row r="4624" spans="27:40" s="10" customFormat="1" x14ac:dyDescent="0.2">
      <c r="AA4624" s="48"/>
      <c r="AB4624" s="53"/>
      <c r="AN4624" s="48"/>
    </row>
    <row r="4625" spans="27:40" s="10" customFormat="1" x14ac:dyDescent="0.2">
      <c r="AA4625" s="48"/>
      <c r="AB4625" s="53"/>
      <c r="AN4625" s="48"/>
    </row>
    <row r="4626" spans="27:40" s="10" customFormat="1" x14ac:dyDescent="0.2">
      <c r="AA4626" s="48"/>
      <c r="AB4626" s="53"/>
      <c r="AN4626" s="48"/>
    </row>
    <row r="4627" spans="27:40" s="10" customFormat="1" x14ac:dyDescent="0.2">
      <c r="AA4627" s="48"/>
      <c r="AB4627" s="53"/>
      <c r="AN4627" s="48"/>
    </row>
    <row r="4628" spans="27:40" s="10" customFormat="1" x14ac:dyDescent="0.2">
      <c r="AA4628" s="48"/>
      <c r="AB4628" s="53"/>
      <c r="AN4628" s="48"/>
    </row>
    <row r="4629" spans="27:40" s="10" customFormat="1" x14ac:dyDescent="0.2">
      <c r="AA4629" s="48"/>
      <c r="AB4629" s="53"/>
      <c r="AN4629" s="48"/>
    </row>
    <row r="4630" spans="27:40" s="10" customFormat="1" x14ac:dyDescent="0.2">
      <c r="AA4630" s="48"/>
      <c r="AB4630" s="53"/>
      <c r="AN4630" s="48"/>
    </row>
    <row r="4631" spans="27:40" s="10" customFormat="1" x14ac:dyDescent="0.2">
      <c r="AA4631" s="48"/>
      <c r="AB4631" s="53"/>
      <c r="AN4631" s="48"/>
    </row>
    <row r="4632" spans="27:40" s="10" customFormat="1" x14ac:dyDescent="0.2">
      <c r="AA4632" s="48"/>
      <c r="AB4632" s="53"/>
      <c r="AN4632" s="48"/>
    </row>
    <row r="4633" spans="27:40" s="10" customFormat="1" x14ac:dyDescent="0.2">
      <c r="AA4633" s="48"/>
      <c r="AB4633" s="53"/>
      <c r="AN4633" s="48"/>
    </row>
    <row r="4634" spans="27:40" s="10" customFormat="1" x14ac:dyDescent="0.2">
      <c r="AA4634" s="48"/>
      <c r="AB4634" s="53"/>
      <c r="AN4634" s="48"/>
    </row>
    <row r="4635" spans="27:40" s="10" customFormat="1" x14ac:dyDescent="0.2">
      <c r="AA4635" s="48"/>
      <c r="AB4635" s="53"/>
      <c r="AN4635" s="48"/>
    </row>
    <row r="4636" spans="27:40" s="10" customFormat="1" x14ac:dyDescent="0.2">
      <c r="AA4636" s="48"/>
      <c r="AB4636" s="53"/>
      <c r="AN4636" s="48"/>
    </row>
    <row r="4637" spans="27:40" s="10" customFormat="1" x14ac:dyDescent="0.2">
      <c r="AA4637" s="48"/>
      <c r="AB4637" s="53"/>
      <c r="AN4637" s="48"/>
    </row>
    <row r="4638" spans="27:40" s="10" customFormat="1" x14ac:dyDescent="0.2">
      <c r="AA4638" s="48"/>
      <c r="AB4638" s="53"/>
      <c r="AN4638" s="48"/>
    </row>
    <row r="4639" spans="27:40" s="10" customFormat="1" x14ac:dyDescent="0.2">
      <c r="AA4639" s="48"/>
      <c r="AB4639" s="53"/>
      <c r="AN4639" s="48"/>
    </row>
    <row r="4640" spans="27:40" s="10" customFormat="1" x14ac:dyDescent="0.2">
      <c r="AA4640" s="48"/>
      <c r="AB4640" s="53"/>
      <c r="AN4640" s="48"/>
    </row>
    <row r="4641" spans="27:40" s="10" customFormat="1" x14ac:dyDescent="0.2">
      <c r="AA4641" s="48"/>
      <c r="AB4641" s="53"/>
      <c r="AN4641" s="48"/>
    </row>
    <row r="4642" spans="27:40" s="10" customFormat="1" x14ac:dyDescent="0.2">
      <c r="AA4642" s="48"/>
      <c r="AB4642" s="53"/>
      <c r="AN4642" s="48"/>
    </row>
    <row r="4643" spans="27:40" s="10" customFormat="1" x14ac:dyDescent="0.2">
      <c r="AA4643" s="48"/>
      <c r="AB4643" s="53"/>
      <c r="AN4643" s="48"/>
    </row>
    <row r="4644" spans="27:40" s="10" customFormat="1" x14ac:dyDescent="0.2">
      <c r="AA4644" s="48"/>
      <c r="AB4644" s="53"/>
      <c r="AN4644" s="48"/>
    </row>
    <row r="4645" spans="27:40" s="10" customFormat="1" x14ac:dyDescent="0.2">
      <c r="AA4645" s="48"/>
      <c r="AB4645" s="53"/>
      <c r="AN4645" s="48"/>
    </row>
    <row r="4646" spans="27:40" s="10" customFormat="1" x14ac:dyDescent="0.2">
      <c r="AA4646" s="48"/>
      <c r="AB4646" s="53"/>
      <c r="AN4646" s="48"/>
    </row>
    <row r="4647" spans="27:40" s="10" customFormat="1" x14ac:dyDescent="0.2">
      <c r="AA4647" s="48"/>
      <c r="AB4647" s="53"/>
      <c r="AN4647" s="48"/>
    </row>
    <row r="4648" spans="27:40" s="10" customFormat="1" x14ac:dyDescent="0.2">
      <c r="AA4648" s="48"/>
      <c r="AB4648" s="53"/>
      <c r="AN4648" s="48"/>
    </row>
    <row r="4649" spans="27:40" s="10" customFormat="1" x14ac:dyDescent="0.2">
      <c r="AA4649" s="48"/>
      <c r="AB4649" s="53"/>
      <c r="AN4649" s="48"/>
    </row>
    <row r="4650" spans="27:40" s="10" customFormat="1" x14ac:dyDescent="0.2">
      <c r="AA4650" s="48"/>
      <c r="AB4650" s="53"/>
      <c r="AN4650" s="48"/>
    </row>
    <row r="4651" spans="27:40" s="10" customFormat="1" x14ac:dyDescent="0.2">
      <c r="AA4651" s="48"/>
      <c r="AB4651" s="53"/>
      <c r="AN4651" s="48"/>
    </row>
    <row r="4652" spans="27:40" s="10" customFormat="1" x14ac:dyDescent="0.2">
      <c r="AA4652" s="48"/>
      <c r="AB4652" s="53"/>
      <c r="AN4652" s="48"/>
    </row>
    <row r="4653" spans="27:40" s="10" customFormat="1" x14ac:dyDescent="0.2">
      <c r="AA4653" s="48"/>
      <c r="AB4653" s="53"/>
      <c r="AN4653" s="48"/>
    </row>
    <row r="4654" spans="27:40" s="10" customFormat="1" x14ac:dyDescent="0.2">
      <c r="AA4654" s="48"/>
      <c r="AB4654" s="53"/>
      <c r="AN4654" s="48"/>
    </row>
    <row r="4655" spans="27:40" s="10" customFormat="1" x14ac:dyDescent="0.2">
      <c r="AA4655" s="48"/>
      <c r="AB4655" s="53"/>
      <c r="AN4655" s="48"/>
    </row>
    <row r="4656" spans="27:40" s="10" customFormat="1" x14ac:dyDescent="0.2">
      <c r="AA4656" s="48"/>
      <c r="AB4656" s="53"/>
      <c r="AN4656" s="48"/>
    </row>
    <row r="4657" spans="27:40" s="10" customFormat="1" x14ac:dyDescent="0.2">
      <c r="AA4657" s="48"/>
      <c r="AB4657" s="53"/>
      <c r="AN4657" s="48"/>
    </row>
    <row r="4658" spans="27:40" s="10" customFormat="1" x14ac:dyDescent="0.2">
      <c r="AA4658" s="48"/>
      <c r="AB4658" s="53"/>
      <c r="AN4658" s="48"/>
    </row>
    <row r="4659" spans="27:40" s="10" customFormat="1" x14ac:dyDescent="0.2">
      <c r="AA4659" s="48"/>
      <c r="AB4659" s="53"/>
      <c r="AN4659" s="48"/>
    </row>
    <row r="4660" spans="27:40" s="10" customFormat="1" x14ac:dyDescent="0.2">
      <c r="AA4660" s="48"/>
      <c r="AB4660" s="53"/>
      <c r="AN4660" s="48"/>
    </row>
    <row r="4661" spans="27:40" s="10" customFormat="1" x14ac:dyDescent="0.2">
      <c r="AA4661" s="48"/>
      <c r="AB4661" s="53"/>
      <c r="AN4661" s="48"/>
    </row>
    <row r="4662" spans="27:40" s="10" customFormat="1" x14ac:dyDescent="0.2">
      <c r="AA4662" s="48"/>
      <c r="AB4662" s="53"/>
      <c r="AN4662" s="48"/>
    </row>
    <row r="4663" spans="27:40" s="10" customFormat="1" x14ac:dyDescent="0.2">
      <c r="AA4663" s="48"/>
      <c r="AB4663" s="53"/>
      <c r="AN4663" s="48"/>
    </row>
    <row r="4664" spans="27:40" s="10" customFormat="1" x14ac:dyDescent="0.2">
      <c r="AA4664" s="48"/>
      <c r="AB4664" s="53"/>
      <c r="AN4664" s="48"/>
    </row>
    <row r="4665" spans="27:40" s="10" customFormat="1" x14ac:dyDescent="0.2">
      <c r="AA4665" s="48"/>
      <c r="AB4665" s="53"/>
      <c r="AN4665" s="48"/>
    </row>
    <row r="4666" spans="27:40" s="10" customFormat="1" x14ac:dyDescent="0.2">
      <c r="AA4666" s="48"/>
      <c r="AB4666" s="53"/>
      <c r="AN4666" s="48"/>
    </row>
    <row r="4667" spans="27:40" s="10" customFormat="1" x14ac:dyDescent="0.2">
      <c r="AA4667" s="48"/>
      <c r="AB4667" s="53"/>
      <c r="AN4667" s="48"/>
    </row>
    <row r="4668" spans="27:40" s="10" customFormat="1" x14ac:dyDescent="0.2">
      <c r="AA4668" s="48"/>
      <c r="AB4668" s="53"/>
      <c r="AN4668" s="48"/>
    </row>
    <row r="4669" spans="27:40" s="10" customFormat="1" x14ac:dyDescent="0.2">
      <c r="AA4669" s="48"/>
      <c r="AB4669" s="53"/>
      <c r="AN4669" s="48"/>
    </row>
    <row r="4670" spans="27:40" s="10" customFormat="1" x14ac:dyDescent="0.2">
      <c r="AA4670" s="48"/>
      <c r="AB4670" s="53"/>
      <c r="AN4670" s="48"/>
    </row>
    <row r="4671" spans="27:40" s="10" customFormat="1" x14ac:dyDescent="0.2">
      <c r="AA4671" s="48"/>
      <c r="AB4671" s="53"/>
      <c r="AN4671" s="48"/>
    </row>
    <row r="4672" spans="27:40" s="10" customFormat="1" x14ac:dyDescent="0.2">
      <c r="AA4672" s="48"/>
      <c r="AB4672" s="53"/>
      <c r="AN4672" s="48"/>
    </row>
    <row r="4673" spans="27:40" s="10" customFormat="1" x14ac:dyDescent="0.2">
      <c r="AA4673" s="48"/>
      <c r="AB4673" s="53"/>
      <c r="AN4673" s="48"/>
    </row>
    <row r="4674" spans="27:40" s="10" customFormat="1" x14ac:dyDescent="0.2">
      <c r="AA4674" s="48"/>
      <c r="AB4674" s="53"/>
      <c r="AN4674" s="48"/>
    </row>
    <row r="4675" spans="27:40" s="10" customFormat="1" x14ac:dyDescent="0.2">
      <c r="AA4675" s="48"/>
      <c r="AB4675" s="53"/>
      <c r="AN4675" s="48"/>
    </row>
    <row r="4676" spans="27:40" s="10" customFormat="1" x14ac:dyDescent="0.2">
      <c r="AA4676" s="48"/>
      <c r="AB4676" s="53"/>
      <c r="AN4676" s="48"/>
    </row>
    <row r="4677" spans="27:40" s="10" customFormat="1" x14ac:dyDescent="0.2">
      <c r="AA4677" s="48"/>
      <c r="AB4677" s="53"/>
      <c r="AN4677" s="48"/>
    </row>
    <row r="4678" spans="27:40" s="10" customFormat="1" x14ac:dyDescent="0.2">
      <c r="AA4678" s="48"/>
      <c r="AB4678" s="53"/>
      <c r="AN4678" s="48"/>
    </row>
    <row r="4679" spans="27:40" s="10" customFormat="1" x14ac:dyDescent="0.2">
      <c r="AA4679" s="48"/>
      <c r="AB4679" s="53"/>
      <c r="AN4679" s="48"/>
    </row>
    <row r="4680" spans="27:40" s="10" customFormat="1" x14ac:dyDescent="0.2">
      <c r="AA4680" s="48"/>
      <c r="AB4680" s="53"/>
      <c r="AN4680" s="48"/>
    </row>
    <row r="4681" spans="27:40" s="10" customFormat="1" x14ac:dyDescent="0.2">
      <c r="AA4681" s="48"/>
      <c r="AB4681" s="53"/>
      <c r="AN4681" s="48"/>
    </row>
    <row r="4682" spans="27:40" s="10" customFormat="1" x14ac:dyDescent="0.2">
      <c r="AA4682" s="48"/>
      <c r="AB4682" s="53"/>
      <c r="AN4682" s="48"/>
    </row>
    <row r="4683" spans="27:40" s="10" customFormat="1" x14ac:dyDescent="0.2">
      <c r="AA4683" s="48"/>
      <c r="AB4683" s="53"/>
      <c r="AN4683" s="48"/>
    </row>
    <row r="4684" spans="27:40" s="10" customFormat="1" x14ac:dyDescent="0.2">
      <c r="AA4684" s="48"/>
      <c r="AB4684" s="53"/>
      <c r="AN4684" s="48"/>
    </row>
    <row r="4685" spans="27:40" s="10" customFormat="1" x14ac:dyDescent="0.2">
      <c r="AA4685" s="48"/>
      <c r="AB4685" s="53"/>
      <c r="AN4685" s="48"/>
    </row>
    <row r="4686" spans="27:40" s="10" customFormat="1" x14ac:dyDescent="0.2">
      <c r="AA4686" s="48"/>
      <c r="AB4686" s="53"/>
      <c r="AN4686" s="48"/>
    </row>
    <row r="4687" spans="27:40" s="10" customFormat="1" x14ac:dyDescent="0.2">
      <c r="AA4687" s="48"/>
      <c r="AB4687" s="53"/>
      <c r="AN4687" s="48"/>
    </row>
    <row r="4688" spans="27:40" s="10" customFormat="1" x14ac:dyDescent="0.2">
      <c r="AA4688" s="48"/>
      <c r="AB4688" s="53"/>
      <c r="AN4688" s="48"/>
    </row>
    <row r="4689" spans="27:40" s="10" customFormat="1" x14ac:dyDescent="0.2">
      <c r="AA4689" s="48"/>
      <c r="AB4689" s="53"/>
      <c r="AN4689" s="48"/>
    </row>
    <row r="4690" spans="27:40" s="10" customFormat="1" x14ac:dyDescent="0.2">
      <c r="AA4690" s="48"/>
      <c r="AB4690" s="53"/>
      <c r="AN4690" s="48"/>
    </row>
    <row r="4691" spans="27:40" s="10" customFormat="1" x14ac:dyDescent="0.2">
      <c r="AA4691" s="48"/>
      <c r="AB4691" s="53"/>
      <c r="AN4691" s="48"/>
    </row>
    <row r="4692" spans="27:40" s="10" customFormat="1" x14ac:dyDescent="0.2">
      <c r="AA4692" s="48"/>
      <c r="AB4692" s="53"/>
      <c r="AN4692" s="48"/>
    </row>
    <row r="4693" spans="27:40" s="10" customFormat="1" x14ac:dyDescent="0.2">
      <c r="AA4693" s="48"/>
      <c r="AB4693" s="53"/>
      <c r="AN4693" s="48"/>
    </row>
    <row r="4694" spans="27:40" s="10" customFormat="1" x14ac:dyDescent="0.2">
      <c r="AA4694" s="48"/>
      <c r="AB4694" s="53"/>
      <c r="AN4694" s="48"/>
    </row>
    <row r="4695" spans="27:40" s="10" customFormat="1" x14ac:dyDescent="0.2">
      <c r="AA4695" s="48"/>
      <c r="AB4695" s="53"/>
      <c r="AN4695" s="48"/>
    </row>
    <row r="4696" spans="27:40" s="10" customFormat="1" x14ac:dyDescent="0.2">
      <c r="AA4696" s="48"/>
      <c r="AB4696" s="53"/>
      <c r="AN4696" s="48"/>
    </row>
    <row r="4697" spans="27:40" s="10" customFormat="1" x14ac:dyDescent="0.2">
      <c r="AA4697" s="48"/>
      <c r="AB4697" s="53"/>
      <c r="AN4697" s="48"/>
    </row>
    <row r="4698" spans="27:40" s="10" customFormat="1" x14ac:dyDescent="0.2">
      <c r="AA4698" s="48"/>
      <c r="AB4698" s="53"/>
      <c r="AN4698" s="48"/>
    </row>
    <row r="4699" spans="27:40" s="10" customFormat="1" x14ac:dyDescent="0.2">
      <c r="AA4699" s="48"/>
      <c r="AB4699" s="53"/>
      <c r="AN4699" s="48"/>
    </row>
    <row r="4700" spans="27:40" s="10" customFormat="1" x14ac:dyDescent="0.2">
      <c r="AA4700" s="48"/>
      <c r="AB4700" s="53"/>
      <c r="AN4700" s="48"/>
    </row>
    <row r="4701" spans="27:40" s="10" customFormat="1" x14ac:dyDescent="0.2">
      <c r="AA4701" s="48"/>
      <c r="AB4701" s="53"/>
      <c r="AN4701" s="48"/>
    </row>
    <row r="4702" spans="27:40" s="10" customFormat="1" x14ac:dyDescent="0.2">
      <c r="AA4702" s="48"/>
      <c r="AB4702" s="53"/>
      <c r="AN4702" s="48"/>
    </row>
    <row r="4703" spans="27:40" s="10" customFormat="1" x14ac:dyDescent="0.2">
      <c r="AA4703" s="48"/>
      <c r="AB4703" s="53"/>
      <c r="AN4703" s="48"/>
    </row>
    <row r="4704" spans="27:40" s="10" customFormat="1" x14ac:dyDescent="0.2">
      <c r="AA4704" s="48"/>
      <c r="AB4704" s="53"/>
      <c r="AN4704" s="48"/>
    </row>
    <row r="4705" spans="27:40" s="10" customFormat="1" x14ac:dyDescent="0.2">
      <c r="AA4705" s="48"/>
      <c r="AB4705" s="53"/>
      <c r="AN4705" s="48"/>
    </row>
    <row r="4706" spans="27:40" s="10" customFormat="1" x14ac:dyDescent="0.2">
      <c r="AA4706" s="48"/>
      <c r="AB4706" s="53"/>
      <c r="AN4706" s="48"/>
    </row>
    <row r="4707" spans="27:40" s="10" customFormat="1" x14ac:dyDescent="0.2">
      <c r="AA4707" s="48"/>
      <c r="AB4707" s="53"/>
      <c r="AN4707" s="48"/>
    </row>
    <row r="4708" spans="27:40" s="10" customFormat="1" x14ac:dyDescent="0.2">
      <c r="AA4708" s="48"/>
      <c r="AB4708" s="53"/>
      <c r="AN4708" s="48"/>
    </row>
    <row r="4709" spans="27:40" s="10" customFormat="1" x14ac:dyDescent="0.2">
      <c r="AA4709" s="48"/>
      <c r="AB4709" s="53"/>
      <c r="AN4709" s="48"/>
    </row>
    <row r="4710" spans="27:40" s="10" customFormat="1" x14ac:dyDescent="0.2">
      <c r="AA4710" s="48"/>
      <c r="AB4710" s="53"/>
      <c r="AN4710" s="48"/>
    </row>
    <row r="4711" spans="27:40" s="10" customFormat="1" x14ac:dyDescent="0.2">
      <c r="AA4711" s="48"/>
      <c r="AB4711" s="53"/>
      <c r="AN4711" s="48"/>
    </row>
    <row r="4712" spans="27:40" s="10" customFormat="1" x14ac:dyDescent="0.2">
      <c r="AA4712" s="48"/>
      <c r="AB4712" s="53"/>
      <c r="AN4712" s="48"/>
    </row>
    <row r="4713" spans="27:40" s="10" customFormat="1" x14ac:dyDescent="0.2">
      <c r="AA4713" s="48"/>
      <c r="AB4713" s="53"/>
      <c r="AN4713" s="48"/>
    </row>
    <row r="4714" spans="27:40" s="10" customFormat="1" x14ac:dyDescent="0.2">
      <c r="AA4714" s="48"/>
      <c r="AB4714" s="53"/>
      <c r="AN4714" s="48"/>
    </row>
    <row r="4715" spans="27:40" s="10" customFormat="1" x14ac:dyDescent="0.2">
      <c r="AA4715" s="48"/>
      <c r="AB4715" s="53"/>
      <c r="AN4715" s="48"/>
    </row>
    <row r="4716" spans="27:40" s="10" customFormat="1" x14ac:dyDescent="0.2">
      <c r="AA4716" s="48"/>
      <c r="AB4716" s="53"/>
      <c r="AN4716" s="48"/>
    </row>
    <row r="4717" spans="27:40" s="10" customFormat="1" x14ac:dyDescent="0.2">
      <c r="AA4717" s="48"/>
      <c r="AB4717" s="53"/>
      <c r="AN4717" s="48"/>
    </row>
    <row r="4718" spans="27:40" s="10" customFormat="1" x14ac:dyDescent="0.2">
      <c r="AA4718" s="48"/>
      <c r="AB4718" s="53"/>
      <c r="AN4718" s="48"/>
    </row>
    <row r="4719" spans="27:40" s="10" customFormat="1" x14ac:dyDescent="0.2">
      <c r="AA4719" s="48"/>
      <c r="AB4719" s="53"/>
      <c r="AN4719" s="48"/>
    </row>
    <row r="4720" spans="27:40" s="10" customFormat="1" x14ac:dyDescent="0.2">
      <c r="AA4720" s="48"/>
      <c r="AB4720" s="53"/>
      <c r="AN4720" s="48"/>
    </row>
    <row r="4721" spans="27:40" s="10" customFormat="1" x14ac:dyDescent="0.2">
      <c r="AA4721" s="48"/>
      <c r="AB4721" s="53"/>
      <c r="AN4721" s="48"/>
    </row>
    <row r="4722" spans="27:40" s="10" customFormat="1" x14ac:dyDescent="0.2">
      <c r="AA4722" s="48"/>
      <c r="AB4722" s="53"/>
      <c r="AN4722" s="48"/>
    </row>
    <row r="4723" spans="27:40" s="10" customFormat="1" x14ac:dyDescent="0.2">
      <c r="AA4723" s="48"/>
      <c r="AB4723" s="53"/>
      <c r="AN4723" s="48"/>
    </row>
    <row r="4724" spans="27:40" s="10" customFormat="1" x14ac:dyDescent="0.2">
      <c r="AA4724" s="48"/>
      <c r="AB4724" s="53"/>
      <c r="AN4724" s="48"/>
    </row>
    <row r="4725" spans="27:40" s="10" customFormat="1" x14ac:dyDescent="0.2">
      <c r="AA4725" s="48"/>
      <c r="AB4725" s="53"/>
      <c r="AN4725" s="48"/>
    </row>
    <row r="4726" spans="27:40" s="10" customFormat="1" x14ac:dyDescent="0.2">
      <c r="AA4726" s="48"/>
      <c r="AB4726" s="53"/>
      <c r="AN4726" s="48"/>
    </row>
    <row r="4727" spans="27:40" s="10" customFormat="1" x14ac:dyDescent="0.2">
      <c r="AA4727" s="48"/>
      <c r="AB4727" s="53"/>
      <c r="AN4727" s="48"/>
    </row>
    <row r="4728" spans="27:40" s="10" customFormat="1" x14ac:dyDescent="0.2">
      <c r="AA4728" s="48"/>
      <c r="AB4728" s="53"/>
      <c r="AN4728" s="48"/>
    </row>
    <row r="4729" spans="27:40" s="10" customFormat="1" x14ac:dyDescent="0.2">
      <c r="AA4729" s="48"/>
      <c r="AB4729" s="53"/>
      <c r="AN4729" s="48"/>
    </row>
    <row r="4730" spans="27:40" s="10" customFormat="1" x14ac:dyDescent="0.2">
      <c r="AA4730" s="48"/>
      <c r="AB4730" s="53"/>
      <c r="AN4730" s="48"/>
    </row>
    <row r="4731" spans="27:40" s="10" customFormat="1" x14ac:dyDescent="0.2">
      <c r="AA4731" s="48"/>
      <c r="AB4731" s="53"/>
      <c r="AN4731" s="48"/>
    </row>
    <row r="4732" spans="27:40" s="10" customFormat="1" x14ac:dyDescent="0.2">
      <c r="AA4732" s="48"/>
      <c r="AB4732" s="53"/>
      <c r="AN4732" s="48"/>
    </row>
    <row r="4733" spans="27:40" s="10" customFormat="1" x14ac:dyDescent="0.2">
      <c r="AA4733" s="48"/>
      <c r="AB4733" s="53"/>
      <c r="AN4733" s="48"/>
    </row>
    <row r="4734" spans="27:40" s="10" customFormat="1" x14ac:dyDescent="0.2">
      <c r="AA4734" s="48"/>
      <c r="AB4734" s="53"/>
      <c r="AN4734" s="48"/>
    </row>
    <row r="4735" spans="27:40" s="10" customFormat="1" x14ac:dyDescent="0.2">
      <c r="AA4735" s="48"/>
      <c r="AB4735" s="53"/>
      <c r="AN4735" s="48"/>
    </row>
    <row r="4736" spans="27:40" s="10" customFormat="1" x14ac:dyDescent="0.2">
      <c r="AA4736" s="48"/>
      <c r="AB4736" s="53"/>
      <c r="AN4736" s="48"/>
    </row>
    <row r="4737" spans="27:40" s="10" customFormat="1" x14ac:dyDescent="0.2">
      <c r="AA4737" s="48"/>
      <c r="AB4737" s="53"/>
      <c r="AN4737" s="48"/>
    </row>
    <row r="4738" spans="27:40" s="10" customFormat="1" x14ac:dyDescent="0.2">
      <c r="AA4738" s="48"/>
      <c r="AB4738" s="53"/>
      <c r="AN4738" s="48"/>
    </row>
    <row r="4739" spans="27:40" s="10" customFormat="1" x14ac:dyDescent="0.2">
      <c r="AA4739" s="48"/>
      <c r="AB4739" s="53"/>
      <c r="AN4739" s="48"/>
    </row>
    <row r="4740" spans="27:40" s="10" customFormat="1" x14ac:dyDescent="0.2">
      <c r="AA4740" s="48"/>
      <c r="AB4740" s="53"/>
      <c r="AN4740" s="48"/>
    </row>
    <row r="4741" spans="27:40" s="10" customFormat="1" x14ac:dyDescent="0.2">
      <c r="AA4741" s="48"/>
      <c r="AB4741" s="53"/>
      <c r="AN4741" s="48"/>
    </row>
    <row r="4742" spans="27:40" s="10" customFormat="1" x14ac:dyDescent="0.2">
      <c r="AA4742" s="48"/>
      <c r="AB4742" s="53"/>
      <c r="AN4742" s="48"/>
    </row>
    <row r="4743" spans="27:40" s="10" customFormat="1" x14ac:dyDescent="0.2">
      <c r="AA4743" s="48"/>
      <c r="AB4743" s="53"/>
      <c r="AN4743" s="48"/>
    </row>
    <row r="4744" spans="27:40" s="10" customFormat="1" x14ac:dyDescent="0.2">
      <c r="AA4744" s="48"/>
      <c r="AB4744" s="53"/>
      <c r="AN4744" s="48"/>
    </row>
    <row r="4745" spans="27:40" s="10" customFormat="1" x14ac:dyDescent="0.2">
      <c r="AA4745" s="48"/>
      <c r="AB4745" s="53"/>
      <c r="AN4745" s="48"/>
    </row>
    <row r="4746" spans="27:40" s="10" customFormat="1" x14ac:dyDescent="0.2">
      <c r="AA4746" s="48"/>
      <c r="AB4746" s="53"/>
      <c r="AN4746" s="48"/>
    </row>
    <row r="4747" spans="27:40" s="10" customFormat="1" x14ac:dyDescent="0.2">
      <c r="AA4747" s="48"/>
      <c r="AB4747" s="53"/>
      <c r="AN4747" s="48"/>
    </row>
    <row r="4748" spans="27:40" s="10" customFormat="1" x14ac:dyDescent="0.2">
      <c r="AA4748" s="48"/>
      <c r="AB4748" s="53"/>
      <c r="AN4748" s="48"/>
    </row>
    <row r="4749" spans="27:40" s="10" customFormat="1" x14ac:dyDescent="0.2">
      <c r="AA4749" s="48"/>
      <c r="AB4749" s="53"/>
      <c r="AN4749" s="48"/>
    </row>
    <row r="4750" spans="27:40" s="10" customFormat="1" x14ac:dyDescent="0.2">
      <c r="AA4750" s="48"/>
      <c r="AB4750" s="53"/>
      <c r="AN4750" s="48"/>
    </row>
    <row r="4751" spans="27:40" s="10" customFormat="1" x14ac:dyDescent="0.2">
      <c r="AA4751" s="48"/>
      <c r="AB4751" s="53"/>
      <c r="AN4751" s="48"/>
    </row>
    <row r="4752" spans="27:40" s="10" customFormat="1" x14ac:dyDescent="0.2">
      <c r="AA4752" s="48"/>
      <c r="AB4752" s="53"/>
      <c r="AN4752" s="48"/>
    </row>
    <row r="4753" spans="27:40" s="10" customFormat="1" x14ac:dyDescent="0.2">
      <c r="AA4753" s="48"/>
      <c r="AB4753" s="53"/>
      <c r="AN4753" s="48"/>
    </row>
    <row r="4754" spans="27:40" s="10" customFormat="1" x14ac:dyDescent="0.2">
      <c r="AA4754" s="48"/>
      <c r="AB4754" s="53"/>
      <c r="AN4754" s="48"/>
    </row>
    <row r="4755" spans="27:40" s="10" customFormat="1" x14ac:dyDescent="0.2">
      <c r="AA4755" s="48"/>
      <c r="AB4755" s="53"/>
      <c r="AN4755" s="48"/>
    </row>
    <row r="4756" spans="27:40" s="10" customFormat="1" x14ac:dyDescent="0.2">
      <c r="AA4756" s="48"/>
      <c r="AB4756" s="53"/>
      <c r="AN4756" s="48"/>
    </row>
    <row r="4757" spans="27:40" s="10" customFormat="1" x14ac:dyDescent="0.2">
      <c r="AA4757" s="48"/>
      <c r="AB4757" s="53"/>
      <c r="AN4757" s="48"/>
    </row>
    <row r="4758" spans="27:40" s="10" customFormat="1" x14ac:dyDescent="0.2">
      <c r="AA4758" s="48"/>
      <c r="AB4758" s="53"/>
      <c r="AN4758" s="48"/>
    </row>
    <row r="4759" spans="27:40" s="10" customFormat="1" x14ac:dyDescent="0.2">
      <c r="AA4759" s="48"/>
      <c r="AB4759" s="53"/>
      <c r="AN4759" s="48"/>
    </row>
    <row r="4760" spans="27:40" s="10" customFormat="1" x14ac:dyDescent="0.2">
      <c r="AA4760" s="48"/>
      <c r="AB4760" s="53"/>
      <c r="AN4760" s="48"/>
    </row>
    <row r="4761" spans="27:40" s="10" customFormat="1" x14ac:dyDescent="0.2">
      <c r="AA4761" s="48"/>
      <c r="AB4761" s="53"/>
      <c r="AN4761" s="48"/>
    </row>
    <row r="4762" spans="27:40" s="10" customFormat="1" x14ac:dyDescent="0.2">
      <c r="AA4762" s="48"/>
      <c r="AB4762" s="53"/>
      <c r="AN4762" s="48"/>
    </row>
    <row r="4763" spans="27:40" s="10" customFormat="1" x14ac:dyDescent="0.2">
      <c r="AA4763" s="48"/>
      <c r="AB4763" s="53"/>
      <c r="AN4763" s="48"/>
    </row>
    <row r="4764" spans="27:40" s="10" customFormat="1" x14ac:dyDescent="0.2">
      <c r="AA4764" s="48"/>
      <c r="AB4764" s="53"/>
      <c r="AN4764" s="48"/>
    </row>
    <row r="4765" spans="27:40" s="10" customFormat="1" x14ac:dyDescent="0.2">
      <c r="AA4765" s="48"/>
      <c r="AB4765" s="53"/>
      <c r="AN4765" s="48"/>
    </row>
    <row r="4766" spans="27:40" s="10" customFormat="1" x14ac:dyDescent="0.2">
      <c r="AA4766" s="48"/>
      <c r="AB4766" s="53"/>
      <c r="AN4766" s="48"/>
    </row>
    <row r="4767" spans="27:40" s="10" customFormat="1" x14ac:dyDescent="0.2">
      <c r="AA4767" s="48"/>
      <c r="AB4767" s="53"/>
      <c r="AN4767" s="48"/>
    </row>
    <row r="4768" spans="27:40" s="10" customFormat="1" x14ac:dyDescent="0.2">
      <c r="AA4768" s="48"/>
      <c r="AB4768" s="53"/>
      <c r="AN4768" s="48"/>
    </row>
    <row r="4769" spans="27:40" s="10" customFormat="1" x14ac:dyDescent="0.2">
      <c r="AA4769" s="48"/>
      <c r="AB4769" s="53"/>
      <c r="AN4769" s="48"/>
    </row>
    <row r="4770" spans="27:40" s="10" customFormat="1" x14ac:dyDescent="0.2">
      <c r="AA4770" s="48"/>
      <c r="AB4770" s="53"/>
      <c r="AN4770" s="48"/>
    </row>
    <row r="4771" spans="27:40" s="10" customFormat="1" x14ac:dyDescent="0.2">
      <c r="AA4771" s="48"/>
      <c r="AB4771" s="53"/>
      <c r="AN4771" s="48"/>
    </row>
    <row r="4772" spans="27:40" s="10" customFormat="1" x14ac:dyDescent="0.2">
      <c r="AA4772" s="48"/>
      <c r="AB4772" s="53"/>
      <c r="AN4772" s="48"/>
    </row>
    <row r="4773" spans="27:40" s="10" customFormat="1" x14ac:dyDescent="0.2">
      <c r="AA4773" s="48"/>
      <c r="AB4773" s="53"/>
      <c r="AN4773" s="48"/>
    </row>
    <row r="4774" spans="27:40" s="10" customFormat="1" x14ac:dyDescent="0.2">
      <c r="AA4774" s="48"/>
      <c r="AB4774" s="53"/>
      <c r="AN4774" s="48"/>
    </row>
    <row r="4775" spans="27:40" s="10" customFormat="1" x14ac:dyDescent="0.2">
      <c r="AA4775" s="48"/>
      <c r="AB4775" s="53"/>
      <c r="AN4775" s="48"/>
    </row>
    <row r="4776" spans="27:40" s="10" customFormat="1" x14ac:dyDescent="0.2">
      <c r="AA4776" s="48"/>
      <c r="AB4776" s="53"/>
      <c r="AN4776" s="48"/>
    </row>
    <row r="4777" spans="27:40" s="10" customFormat="1" x14ac:dyDescent="0.2">
      <c r="AA4777" s="48"/>
      <c r="AB4777" s="53"/>
      <c r="AN4777" s="48"/>
    </row>
    <row r="4778" spans="27:40" s="10" customFormat="1" x14ac:dyDescent="0.2">
      <c r="AA4778" s="48"/>
      <c r="AB4778" s="53"/>
      <c r="AN4778" s="48"/>
    </row>
    <row r="4779" spans="27:40" s="10" customFormat="1" x14ac:dyDescent="0.2">
      <c r="AA4779" s="48"/>
      <c r="AB4779" s="53"/>
      <c r="AN4779" s="48"/>
    </row>
    <row r="4780" spans="27:40" s="10" customFormat="1" x14ac:dyDescent="0.2">
      <c r="AA4780" s="48"/>
      <c r="AB4780" s="53"/>
      <c r="AN4780" s="48"/>
    </row>
    <row r="4781" spans="27:40" s="10" customFormat="1" x14ac:dyDescent="0.2">
      <c r="AA4781" s="48"/>
      <c r="AB4781" s="53"/>
      <c r="AN4781" s="48"/>
    </row>
    <row r="4782" spans="27:40" s="10" customFormat="1" x14ac:dyDescent="0.2">
      <c r="AA4782" s="48"/>
      <c r="AB4782" s="53"/>
      <c r="AN4782" s="48"/>
    </row>
    <row r="4783" spans="27:40" s="10" customFormat="1" x14ac:dyDescent="0.2">
      <c r="AA4783" s="48"/>
      <c r="AB4783" s="53"/>
      <c r="AN4783" s="48"/>
    </row>
    <row r="4784" spans="27:40" s="10" customFormat="1" x14ac:dyDescent="0.2">
      <c r="AA4784" s="48"/>
      <c r="AB4784" s="53"/>
      <c r="AN4784" s="48"/>
    </row>
    <row r="4785" spans="27:40" s="10" customFormat="1" x14ac:dyDescent="0.2">
      <c r="AA4785" s="48"/>
      <c r="AB4785" s="53"/>
      <c r="AN4785" s="48"/>
    </row>
    <row r="4786" spans="27:40" s="10" customFormat="1" x14ac:dyDescent="0.2">
      <c r="AA4786" s="48"/>
      <c r="AB4786" s="53"/>
      <c r="AN4786" s="48"/>
    </row>
    <row r="4787" spans="27:40" s="10" customFormat="1" x14ac:dyDescent="0.2">
      <c r="AA4787" s="48"/>
      <c r="AB4787" s="53"/>
      <c r="AN4787" s="48"/>
    </row>
    <row r="4788" spans="27:40" s="10" customFormat="1" x14ac:dyDescent="0.2">
      <c r="AA4788" s="48"/>
      <c r="AB4788" s="53"/>
      <c r="AN4788" s="48"/>
    </row>
    <row r="4789" spans="27:40" s="10" customFormat="1" x14ac:dyDescent="0.2">
      <c r="AA4789" s="48"/>
      <c r="AB4789" s="53"/>
      <c r="AN4789" s="48"/>
    </row>
    <row r="4790" spans="27:40" s="10" customFormat="1" x14ac:dyDescent="0.2">
      <c r="AA4790" s="48"/>
      <c r="AB4790" s="53"/>
      <c r="AN4790" s="48"/>
    </row>
    <row r="4791" spans="27:40" s="10" customFormat="1" x14ac:dyDescent="0.2">
      <c r="AA4791" s="48"/>
      <c r="AB4791" s="53"/>
      <c r="AN4791" s="48"/>
    </row>
    <row r="4792" spans="27:40" s="10" customFormat="1" x14ac:dyDescent="0.2">
      <c r="AA4792" s="48"/>
      <c r="AB4792" s="53"/>
      <c r="AN4792" s="48"/>
    </row>
    <row r="4793" spans="27:40" s="10" customFormat="1" x14ac:dyDescent="0.2">
      <c r="AA4793" s="48"/>
      <c r="AB4793" s="53"/>
      <c r="AN4793" s="48"/>
    </row>
    <row r="4794" spans="27:40" s="10" customFormat="1" x14ac:dyDescent="0.2">
      <c r="AA4794" s="48"/>
      <c r="AB4794" s="53"/>
      <c r="AN4794" s="48"/>
    </row>
    <row r="4795" spans="27:40" s="10" customFormat="1" x14ac:dyDescent="0.2">
      <c r="AA4795" s="48"/>
      <c r="AB4795" s="53"/>
      <c r="AN4795" s="48"/>
    </row>
    <row r="4796" spans="27:40" s="10" customFormat="1" x14ac:dyDescent="0.2">
      <c r="AA4796" s="48"/>
      <c r="AB4796" s="53"/>
      <c r="AN4796" s="48"/>
    </row>
    <row r="4797" spans="27:40" s="10" customFormat="1" x14ac:dyDescent="0.2">
      <c r="AA4797" s="48"/>
      <c r="AB4797" s="53"/>
      <c r="AN4797" s="48"/>
    </row>
    <row r="4798" spans="27:40" s="10" customFormat="1" x14ac:dyDescent="0.2">
      <c r="AA4798" s="48"/>
      <c r="AB4798" s="53"/>
      <c r="AN4798" s="48"/>
    </row>
    <row r="4799" spans="27:40" s="10" customFormat="1" x14ac:dyDescent="0.2">
      <c r="AA4799" s="48"/>
      <c r="AB4799" s="53"/>
      <c r="AN4799" s="48"/>
    </row>
    <row r="4800" spans="27:40" s="10" customFormat="1" x14ac:dyDescent="0.2">
      <c r="AA4800" s="48"/>
      <c r="AB4800" s="53"/>
      <c r="AN4800" s="48"/>
    </row>
    <row r="4801" spans="27:40" s="10" customFormat="1" x14ac:dyDescent="0.2">
      <c r="AA4801" s="48"/>
      <c r="AB4801" s="53"/>
      <c r="AN4801" s="48"/>
    </row>
    <row r="4802" spans="27:40" s="10" customFormat="1" x14ac:dyDescent="0.2">
      <c r="AA4802" s="48"/>
      <c r="AB4802" s="53"/>
      <c r="AN4802" s="48"/>
    </row>
    <row r="4803" spans="27:40" s="10" customFormat="1" x14ac:dyDescent="0.2">
      <c r="AA4803" s="48"/>
      <c r="AB4803" s="53"/>
      <c r="AN4803" s="48"/>
    </row>
    <row r="4804" spans="27:40" s="10" customFormat="1" x14ac:dyDescent="0.2">
      <c r="AA4804" s="48"/>
      <c r="AB4804" s="53"/>
      <c r="AN4804" s="48"/>
    </row>
    <row r="4805" spans="27:40" s="10" customFormat="1" x14ac:dyDescent="0.2">
      <c r="AA4805" s="48"/>
      <c r="AB4805" s="53"/>
      <c r="AN4805" s="48"/>
    </row>
    <row r="4806" spans="27:40" s="10" customFormat="1" x14ac:dyDescent="0.2">
      <c r="AA4806" s="48"/>
      <c r="AB4806" s="53"/>
      <c r="AN4806" s="48"/>
    </row>
    <row r="4807" spans="27:40" s="10" customFormat="1" x14ac:dyDescent="0.2">
      <c r="AA4807" s="48"/>
      <c r="AB4807" s="53"/>
      <c r="AN4807" s="48"/>
    </row>
    <row r="4808" spans="27:40" s="10" customFormat="1" x14ac:dyDescent="0.2">
      <c r="AA4808" s="48"/>
      <c r="AB4808" s="53"/>
      <c r="AN4808" s="48"/>
    </row>
    <row r="4809" spans="27:40" s="10" customFormat="1" x14ac:dyDescent="0.2">
      <c r="AA4809" s="48"/>
      <c r="AB4809" s="53"/>
      <c r="AN4809" s="48"/>
    </row>
    <row r="4810" spans="27:40" s="10" customFormat="1" x14ac:dyDescent="0.2">
      <c r="AA4810" s="48"/>
      <c r="AB4810" s="53"/>
      <c r="AN4810" s="48"/>
    </row>
    <row r="4811" spans="27:40" s="10" customFormat="1" x14ac:dyDescent="0.2">
      <c r="AA4811" s="48"/>
      <c r="AB4811" s="53"/>
      <c r="AN4811" s="48"/>
    </row>
    <row r="4812" spans="27:40" s="10" customFormat="1" x14ac:dyDescent="0.2">
      <c r="AA4812" s="48"/>
      <c r="AB4812" s="53"/>
      <c r="AN4812" s="48"/>
    </row>
    <row r="4813" spans="27:40" s="10" customFormat="1" x14ac:dyDescent="0.2">
      <c r="AA4813" s="48"/>
      <c r="AB4813" s="53"/>
      <c r="AN4813" s="48"/>
    </row>
    <row r="4814" spans="27:40" s="10" customFormat="1" x14ac:dyDescent="0.2">
      <c r="AA4814" s="48"/>
      <c r="AB4814" s="53"/>
      <c r="AN4814" s="48"/>
    </row>
    <row r="4815" spans="27:40" s="10" customFormat="1" x14ac:dyDescent="0.2">
      <c r="AA4815" s="48"/>
      <c r="AB4815" s="53"/>
      <c r="AN4815" s="48"/>
    </row>
    <row r="4816" spans="27:40" s="10" customFormat="1" x14ac:dyDescent="0.2">
      <c r="AA4816" s="48"/>
      <c r="AB4816" s="53"/>
      <c r="AN4816" s="48"/>
    </row>
    <row r="4817" spans="27:40" s="10" customFormat="1" x14ac:dyDescent="0.2">
      <c r="AA4817" s="48"/>
      <c r="AB4817" s="53"/>
      <c r="AN4817" s="48"/>
    </row>
    <row r="4818" spans="27:40" s="10" customFormat="1" x14ac:dyDescent="0.2">
      <c r="AA4818" s="48"/>
      <c r="AB4818" s="53"/>
      <c r="AN4818" s="48"/>
    </row>
    <row r="4819" spans="27:40" s="10" customFormat="1" x14ac:dyDescent="0.2">
      <c r="AA4819" s="48"/>
      <c r="AB4819" s="53"/>
      <c r="AN4819" s="48"/>
    </row>
    <row r="4820" spans="27:40" s="10" customFormat="1" x14ac:dyDescent="0.2">
      <c r="AA4820" s="48"/>
      <c r="AB4820" s="53"/>
      <c r="AN4820" s="48"/>
    </row>
    <row r="4821" spans="27:40" s="10" customFormat="1" x14ac:dyDescent="0.2">
      <c r="AA4821" s="48"/>
      <c r="AB4821" s="53"/>
      <c r="AN4821" s="48"/>
    </row>
    <row r="4822" spans="27:40" s="10" customFormat="1" x14ac:dyDescent="0.2">
      <c r="AA4822" s="48"/>
      <c r="AB4822" s="53"/>
      <c r="AN4822" s="48"/>
    </row>
    <row r="4823" spans="27:40" s="10" customFormat="1" x14ac:dyDescent="0.2">
      <c r="AA4823" s="48"/>
      <c r="AB4823" s="53"/>
      <c r="AN4823" s="48"/>
    </row>
    <row r="4824" spans="27:40" s="10" customFormat="1" x14ac:dyDescent="0.2">
      <c r="AA4824" s="48"/>
      <c r="AB4824" s="53"/>
      <c r="AN4824" s="48"/>
    </row>
    <row r="4825" spans="27:40" s="10" customFormat="1" x14ac:dyDescent="0.2">
      <c r="AA4825" s="48"/>
      <c r="AB4825" s="53"/>
      <c r="AN4825" s="48"/>
    </row>
    <row r="4826" spans="27:40" s="10" customFormat="1" x14ac:dyDescent="0.2">
      <c r="AA4826" s="48"/>
      <c r="AB4826" s="53"/>
      <c r="AN4826" s="48"/>
    </row>
    <row r="4827" spans="27:40" s="10" customFormat="1" x14ac:dyDescent="0.2">
      <c r="AA4827" s="48"/>
      <c r="AB4827" s="53"/>
      <c r="AN4827" s="48"/>
    </row>
    <row r="4828" spans="27:40" s="10" customFormat="1" x14ac:dyDescent="0.2">
      <c r="AA4828" s="48"/>
      <c r="AB4828" s="53"/>
      <c r="AN4828" s="48"/>
    </row>
    <row r="4829" spans="27:40" s="10" customFormat="1" x14ac:dyDescent="0.2">
      <c r="AA4829" s="48"/>
      <c r="AB4829" s="53"/>
      <c r="AN4829" s="48"/>
    </row>
    <row r="4830" spans="27:40" s="10" customFormat="1" x14ac:dyDescent="0.2">
      <c r="AA4830" s="48"/>
      <c r="AB4830" s="53"/>
      <c r="AN4830" s="48"/>
    </row>
    <row r="4831" spans="27:40" s="10" customFormat="1" x14ac:dyDescent="0.2">
      <c r="AA4831" s="48"/>
      <c r="AB4831" s="53"/>
      <c r="AN4831" s="48"/>
    </row>
    <row r="4832" spans="27:40" s="10" customFormat="1" x14ac:dyDescent="0.2">
      <c r="AA4832" s="48"/>
      <c r="AB4832" s="53"/>
      <c r="AN4832" s="48"/>
    </row>
    <row r="4833" spans="27:40" s="10" customFormat="1" x14ac:dyDescent="0.2">
      <c r="AA4833" s="48"/>
      <c r="AB4833" s="53"/>
      <c r="AN4833" s="48"/>
    </row>
    <row r="4834" spans="27:40" s="10" customFormat="1" x14ac:dyDescent="0.2">
      <c r="AA4834" s="48"/>
      <c r="AB4834" s="53"/>
      <c r="AN4834" s="48"/>
    </row>
    <row r="4835" spans="27:40" s="10" customFormat="1" x14ac:dyDescent="0.2">
      <c r="AA4835" s="48"/>
      <c r="AB4835" s="53"/>
      <c r="AN4835" s="48"/>
    </row>
    <row r="4836" spans="27:40" s="10" customFormat="1" x14ac:dyDescent="0.2">
      <c r="AA4836" s="48"/>
      <c r="AB4836" s="53"/>
      <c r="AN4836" s="48"/>
    </row>
    <row r="4837" spans="27:40" s="10" customFormat="1" x14ac:dyDescent="0.2">
      <c r="AA4837" s="48"/>
      <c r="AB4837" s="53"/>
      <c r="AN4837" s="48"/>
    </row>
    <row r="4838" spans="27:40" s="10" customFormat="1" x14ac:dyDescent="0.2">
      <c r="AA4838" s="48"/>
      <c r="AB4838" s="53"/>
      <c r="AN4838" s="48"/>
    </row>
    <row r="4839" spans="27:40" s="10" customFormat="1" x14ac:dyDescent="0.2">
      <c r="AA4839" s="48"/>
      <c r="AB4839" s="53"/>
      <c r="AN4839" s="48"/>
    </row>
    <row r="4840" spans="27:40" s="10" customFormat="1" x14ac:dyDescent="0.2">
      <c r="AA4840" s="48"/>
      <c r="AB4840" s="53"/>
      <c r="AN4840" s="48"/>
    </row>
    <row r="4841" spans="27:40" s="10" customFormat="1" x14ac:dyDescent="0.2">
      <c r="AA4841" s="48"/>
      <c r="AB4841" s="53"/>
      <c r="AN4841" s="48"/>
    </row>
    <row r="4842" spans="27:40" s="10" customFormat="1" x14ac:dyDescent="0.2">
      <c r="AA4842" s="48"/>
      <c r="AB4842" s="53"/>
      <c r="AN4842" s="48"/>
    </row>
    <row r="4843" spans="27:40" s="10" customFormat="1" x14ac:dyDescent="0.2">
      <c r="AA4843" s="48"/>
      <c r="AB4843" s="53"/>
      <c r="AN4843" s="48"/>
    </row>
    <row r="4844" spans="27:40" s="10" customFormat="1" x14ac:dyDescent="0.2">
      <c r="AA4844" s="48"/>
      <c r="AB4844" s="53"/>
      <c r="AN4844" s="48"/>
    </row>
    <row r="4845" spans="27:40" s="10" customFormat="1" x14ac:dyDescent="0.2">
      <c r="AA4845" s="48"/>
      <c r="AB4845" s="53"/>
      <c r="AN4845" s="48"/>
    </row>
    <row r="4846" spans="27:40" s="10" customFormat="1" x14ac:dyDescent="0.2">
      <c r="AA4846" s="48"/>
      <c r="AB4846" s="53"/>
      <c r="AN4846" s="48"/>
    </row>
    <row r="4847" spans="27:40" s="10" customFormat="1" x14ac:dyDescent="0.2">
      <c r="AA4847" s="48"/>
      <c r="AB4847" s="53"/>
      <c r="AN4847" s="48"/>
    </row>
    <row r="4848" spans="27:40" s="10" customFormat="1" x14ac:dyDescent="0.2">
      <c r="AA4848" s="48"/>
      <c r="AB4848" s="53"/>
      <c r="AN4848" s="48"/>
    </row>
    <row r="4849" spans="27:40" s="10" customFormat="1" x14ac:dyDescent="0.2">
      <c r="AA4849" s="48"/>
      <c r="AB4849" s="53"/>
      <c r="AN4849" s="48"/>
    </row>
    <row r="4850" spans="27:40" s="10" customFormat="1" x14ac:dyDescent="0.2">
      <c r="AA4850" s="48"/>
      <c r="AB4850" s="53"/>
      <c r="AN4850" s="48"/>
    </row>
    <row r="4851" spans="27:40" s="10" customFormat="1" x14ac:dyDescent="0.2">
      <c r="AA4851" s="48"/>
      <c r="AB4851" s="53"/>
      <c r="AN4851" s="48"/>
    </row>
    <row r="4852" spans="27:40" s="10" customFormat="1" x14ac:dyDescent="0.2">
      <c r="AA4852" s="48"/>
      <c r="AB4852" s="53"/>
      <c r="AN4852" s="48"/>
    </row>
    <row r="4853" spans="27:40" s="10" customFormat="1" x14ac:dyDescent="0.2">
      <c r="AA4853" s="48"/>
      <c r="AB4853" s="53"/>
      <c r="AN4853" s="48"/>
    </row>
    <row r="4854" spans="27:40" s="10" customFormat="1" x14ac:dyDescent="0.2">
      <c r="AA4854" s="48"/>
      <c r="AB4854" s="53"/>
      <c r="AN4854" s="48"/>
    </row>
    <row r="4855" spans="27:40" s="10" customFormat="1" x14ac:dyDescent="0.2">
      <c r="AA4855" s="48"/>
      <c r="AB4855" s="53"/>
      <c r="AN4855" s="48"/>
    </row>
    <row r="4856" spans="27:40" s="10" customFormat="1" x14ac:dyDescent="0.2">
      <c r="AA4856" s="48"/>
      <c r="AB4856" s="53"/>
      <c r="AN4856" s="48"/>
    </row>
    <row r="4857" spans="27:40" s="10" customFormat="1" x14ac:dyDescent="0.2">
      <c r="AA4857" s="48"/>
      <c r="AB4857" s="53"/>
      <c r="AN4857" s="48"/>
    </row>
    <row r="4858" spans="27:40" s="10" customFormat="1" x14ac:dyDescent="0.2">
      <c r="AA4858" s="48"/>
      <c r="AB4858" s="53"/>
      <c r="AN4858" s="48"/>
    </row>
    <row r="4859" spans="27:40" s="10" customFormat="1" x14ac:dyDescent="0.2">
      <c r="AA4859" s="48"/>
      <c r="AB4859" s="53"/>
      <c r="AN4859" s="48"/>
    </row>
    <row r="4860" spans="27:40" s="10" customFormat="1" x14ac:dyDescent="0.2">
      <c r="AA4860" s="48"/>
      <c r="AB4860" s="53"/>
      <c r="AN4860" s="48"/>
    </row>
    <row r="4861" spans="27:40" s="10" customFormat="1" x14ac:dyDescent="0.2">
      <c r="AA4861" s="48"/>
      <c r="AB4861" s="53"/>
      <c r="AN4861" s="48"/>
    </row>
    <row r="4862" spans="27:40" s="10" customFormat="1" x14ac:dyDescent="0.2">
      <c r="AA4862" s="48"/>
      <c r="AB4862" s="53"/>
      <c r="AN4862" s="48"/>
    </row>
    <row r="4863" spans="27:40" s="10" customFormat="1" x14ac:dyDescent="0.2">
      <c r="AA4863" s="48"/>
      <c r="AB4863" s="53"/>
      <c r="AN4863" s="48"/>
    </row>
    <row r="4864" spans="27:40" s="10" customFormat="1" x14ac:dyDescent="0.2">
      <c r="AA4864" s="48"/>
      <c r="AB4864" s="53"/>
      <c r="AN4864" s="48"/>
    </row>
    <row r="4865" spans="27:40" s="10" customFormat="1" x14ac:dyDescent="0.2">
      <c r="AA4865" s="48"/>
      <c r="AB4865" s="53"/>
      <c r="AN4865" s="48"/>
    </row>
    <row r="4866" spans="27:40" s="10" customFormat="1" x14ac:dyDescent="0.2">
      <c r="AA4866" s="48"/>
      <c r="AB4866" s="53"/>
      <c r="AN4866" s="48"/>
    </row>
    <row r="4867" spans="27:40" s="10" customFormat="1" x14ac:dyDescent="0.2">
      <c r="AA4867" s="48"/>
      <c r="AB4867" s="53"/>
      <c r="AN4867" s="48"/>
    </row>
    <row r="4868" spans="27:40" s="10" customFormat="1" x14ac:dyDescent="0.2">
      <c r="AA4868" s="48"/>
      <c r="AB4868" s="53"/>
      <c r="AN4868" s="48"/>
    </row>
    <row r="4869" spans="27:40" s="10" customFormat="1" x14ac:dyDescent="0.2">
      <c r="AA4869" s="48"/>
      <c r="AB4869" s="53"/>
      <c r="AN4869" s="48"/>
    </row>
    <row r="4870" spans="27:40" s="10" customFormat="1" x14ac:dyDescent="0.2">
      <c r="AA4870" s="48"/>
      <c r="AB4870" s="53"/>
      <c r="AN4870" s="48"/>
    </row>
    <row r="4871" spans="27:40" s="10" customFormat="1" x14ac:dyDescent="0.2">
      <c r="AA4871" s="48"/>
      <c r="AB4871" s="53"/>
      <c r="AN4871" s="48"/>
    </row>
    <row r="4872" spans="27:40" s="10" customFormat="1" x14ac:dyDescent="0.2">
      <c r="AA4872" s="48"/>
      <c r="AB4872" s="53"/>
      <c r="AN4872" s="48"/>
    </row>
    <row r="4873" spans="27:40" s="10" customFormat="1" x14ac:dyDescent="0.2">
      <c r="AA4873" s="48"/>
      <c r="AB4873" s="53"/>
      <c r="AN4873" s="48"/>
    </row>
    <row r="4874" spans="27:40" s="10" customFormat="1" x14ac:dyDescent="0.2">
      <c r="AA4874" s="48"/>
      <c r="AB4874" s="53"/>
      <c r="AN4874" s="48"/>
    </row>
    <row r="4875" spans="27:40" s="10" customFormat="1" x14ac:dyDescent="0.2">
      <c r="AA4875" s="48"/>
      <c r="AB4875" s="53"/>
      <c r="AN4875" s="48"/>
    </row>
    <row r="4876" spans="27:40" s="10" customFormat="1" x14ac:dyDescent="0.2">
      <c r="AA4876" s="48"/>
      <c r="AB4876" s="53"/>
      <c r="AN4876" s="48"/>
    </row>
    <row r="4877" spans="27:40" s="10" customFormat="1" x14ac:dyDescent="0.2">
      <c r="AA4877" s="48"/>
      <c r="AB4877" s="53"/>
      <c r="AN4877" s="48"/>
    </row>
    <row r="4878" spans="27:40" s="10" customFormat="1" x14ac:dyDescent="0.2">
      <c r="AA4878" s="48"/>
      <c r="AB4878" s="53"/>
      <c r="AN4878" s="48"/>
    </row>
    <row r="4879" spans="27:40" s="10" customFormat="1" x14ac:dyDescent="0.2">
      <c r="AA4879" s="48"/>
      <c r="AB4879" s="53"/>
      <c r="AN4879" s="48"/>
    </row>
    <row r="4880" spans="27:40" s="10" customFormat="1" x14ac:dyDescent="0.2">
      <c r="AA4880" s="48"/>
      <c r="AB4880" s="53"/>
      <c r="AN4880" s="48"/>
    </row>
    <row r="4881" spans="27:40" s="10" customFormat="1" x14ac:dyDescent="0.2">
      <c r="AA4881" s="48"/>
      <c r="AB4881" s="53"/>
      <c r="AN4881" s="48"/>
    </row>
    <row r="4882" spans="27:40" s="10" customFormat="1" x14ac:dyDescent="0.2">
      <c r="AA4882" s="48"/>
      <c r="AB4882" s="53"/>
      <c r="AN4882" s="48"/>
    </row>
    <row r="4883" spans="27:40" s="10" customFormat="1" x14ac:dyDescent="0.2">
      <c r="AA4883" s="48"/>
      <c r="AB4883" s="53"/>
      <c r="AN4883" s="48"/>
    </row>
    <row r="4884" spans="27:40" s="10" customFormat="1" x14ac:dyDescent="0.2">
      <c r="AA4884" s="48"/>
      <c r="AB4884" s="53"/>
      <c r="AN4884" s="48"/>
    </row>
    <row r="4885" spans="27:40" s="10" customFormat="1" x14ac:dyDescent="0.2">
      <c r="AA4885" s="48"/>
      <c r="AB4885" s="53"/>
      <c r="AN4885" s="48"/>
    </row>
    <row r="4886" spans="27:40" s="10" customFormat="1" x14ac:dyDescent="0.2">
      <c r="AA4886" s="48"/>
      <c r="AB4886" s="53"/>
      <c r="AN4886" s="48"/>
    </row>
    <row r="4887" spans="27:40" s="10" customFormat="1" x14ac:dyDescent="0.2">
      <c r="AA4887" s="48"/>
      <c r="AB4887" s="53"/>
      <c r="AN4887" s="48"/>
    </row>
    <row r="4888" spans="27:40" s="10" customFormat="1" x14ac:dyDescent="0.2">
      <c r="AA4888" s="48"/>
      <c r="AB4888" s="53"/>
      <c r="AN4888" s="48"/>
    </row>
    <row r="4889" spans="27:40" s="10" customFormat="1" x14ac:dyDescent="0.2">
      <c r="AA4889" s="48"/>
      <c r="AB4889" s="53"/>
      <c r="AN4889" s="48"/>
    </row>
    <row r="4890" spans="27:40" s="10" customFormat="1" x14ac:dyDescent="0.2">
      <c r="AA4890" s="48"/>
      <c r="AB4890" s="53"/>
      <c r="AN4890" s="48"/>
    </row>
    <row r="4891" spans="27:40" s="10" customFormat="1" x14ac:dyDescent="0.2">
      <c r="AA4891" s="48"/>
      <c r="AB4891" s="53"/>
      <c r="AN4891" s="48"/>
    </row>
    <row r="4892" spans="27:40" s="10" customFormat="1" x14ac:dyDescent="0.2">
      <c r="AA4892" s="48"/>
      <c r="AB4892" s="53"/>
      <c r="AN4892" s="48"/>
    </row>
    <row r="4893" spans="27:40" s="10" customFormat="1" x14ac:dyDescent="0.2">
      <c r="AA4893" s="48"/>
      <c r="AB4893" s="53"/>
      <c r="AN4893" s="48"/>
    </row>
    <row r="4894" spans="27:40" s="10" customFormat="1" x14ac:dyDescent="0.2">
      <c r="AA4894" s="48"/>
      <c r="AB4894" s="53"/>
      <c r="AN4894" s="48"/>
    </row>
    <row r="4895" spans="27:40" s="10" customFormat="1" x14ac:dyDescent="0.2">
      <c r="AA4895" s="48"/>
      <c r="AB4895" s="53"/>
      <c r="AN4895" s="48"/>
    </row>
    <row r="4896" spans="27:40" s="10" customFormat="1" x14ac:dyDescent="0.2">
      <c r="AA4896" s="48"/>
      <c r="AB4896" s="53"/>
      <c r="AN4896" s="48"/>
    </row>
    <row r="4897" spans="27:40" s="10" customFormat="1" x14ac:dyDescent="0.2">
      <c r="AA4897" s="48"/>
      <c r="AB4897" s="53"/>
      <c r="AN4897" s="48"/>
    </row>
    <row r="4898" spans="27:40" s="10" customFormat="1" x14ac:dyDescent="0.2">
      <c r="AA4898" s="48"/>
      <c r="AB4898" s="53"/>
      <c r="AN4898" s="48"/>
    </row>
    <row r="4899" spans="27:40" s="10" customFormat="1" x14ac:dyDescent="0.2">
      <c r="AA4899" s="48"/>
      <c r="AB4899" s="53"/>
      <c r="AN4899" s="48"/>
    </row>
    <row r="4900" spans="27:40" s="10" customFormat="1" x14ac:dyDescent="0.2">
      <c r="AA4900" s="48"/>
      <c r="AB4900" s="53"/>
      <c r="AN4900" s="48"/>
    </row>
    <row r="4901" spans="27:40" s="10" customFormat="1" x14ac:dyDescent="0.2">
      <c r="AA4901" s="48"/>
      <c r="AB4901" s="53"/>
      <c r="AN4901" s="48"/>
    </row>
    <row r="4902" spans="27:40" s="10" customFormat="1" x14ac:dyDescent="0.2">
      <c r="AA4902" s="48"/>
      <c r="AB4902" s="53"/>
      <c r="AN4902" s="48"/>
    </row>
    <row r="4903" spans="27:40" s="10" customFormat="1" x14ac:dyDescent="0.2">
      <c r="AA4903" s="48"/>
      <c r="AB4903" s="53"/>
      <c r="AN4903" s="48"/>
    </row>
    <row r="4904" spans="27:40" s="10" customFormat="1" x14ac:dyDescent="0.2">
      <c r="AA4904" s="48"/>
      <c r="AB4904" s="53"/>
      <c r="AN4904" s="48"/>
    </row>
    <row r="4905" spans="27:40" s="10" customFormat="1" x14ac:dyDescent="0.2">
      <c r="AA4905" s="48"/>
      <c r="AB4905" s="53"/>
      <c r="AN4905" s="48"/>
    </row>
    <row r="4906" spans="27:40" s="10" customFormat="1" x14ac:dyDescent="0.2">
      <c r="AA4906" s="48"/>
      <c r="AB4906" s="53"/>
      <c r="AN4906" s="48"/>
    </row>
    <row r="4907" spans="27:40" s="10" customFormat="1" x14ac:dyDescent="0.2">
      <c r="AA4907" s="48"/>
      <c r="AB4907" s="53"/>
      <c r="AN4907" s="48"/>
    </row>
    <row r="4908" spans="27:40" s="10" customFormat="1" x14ac:dyDescent="0.2">
      <c r="AA4908" s="48"/>
      <c r="AB4908" s="53"/>
      <c r="AN4908" s="48"/>
    </row>
    <row r="4909" spans="27:40" s="10" customFormat="1" x14ac:dyDescent="0.2">
      <c r="AA4909" s="48"/>
      <c r="AB4909" s="53"/>
      <c r="AN4909" s="48"/>
    </row>
    <row r="4910" spans="27:40" s="10" customFormat="1" x14ac:dyDescent="0.2">
      <c r="AA4910" s="48"/>
      <c r="AB4910" s="53"/>
      <c r="AN4910" s="48"/>
    </row>
    <row r="4911" spans="27:40" s="10" customFormat="1" x14ac:dyDescent="0.2">
      <c r="AA4911" s="48"/>
      <c r="AB4911" s="53"/>
      <c r="AN4911" s="48"/>
    </row>
    <row r="4912" spans="27:40" s="10" customFormat="1" x14ac:dyDescent="0.2">
      <c r="AA4912" s="48"/>
      <c r="AB4912" s="53"/>
      <c r="AN4912" s="48"/>
    </row>
    <row r="4913" spans="27:40" s="10" customFormat="1" x14ac:dyDescent="0.2">
      <c r="AA4913" s="48"/>
      <c r="AB4913" s="53"/>
      <c r="AN4913" s="48"/>
    </row>
  </sheetData>
  <mergeCells count="8">
    <mergeCell ref="Z32:AA32"/>
    <mergeCell ref="Z31:AA31"/>
    <mergeCell ref="Z29:AA29"/>
    <mergeCell ref="Z28:AA28"/>
    <mergeCell ref="B31:Y31"/>
    <mergeCell ref="B32:Y32"/>
    <mergeCell ref="B28:Y28"/>
    <mergeCell ref="B29:Y29"/>
  </mergeCells>
  <pageMargins left="0.7" right="0.7" top="0.75" bottom="0.75" header="0.3" footer="0.3"/>
  <pageSetup paperSize="3" scale="76" orientation="landscape" r:id="rId1"/>
  <colBreaks count="1" manualBreakCount="1">
    <brk id="2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W3" sqref="W3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48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 t="s">
        <v>54</v>
      </c>
      <c r="C2" s="76">
        <v>0</v>
      </c>
      <c r="D2" s="76">
        <v>450</v>
      </c>
      <c r="E2" s="76">
        <v>150</v>
      </c>
      <c r="F2" s="76">
        <v>250</v>
      </c>
      <c r="G2" s="76">
        <v>7</v>
      </c>
      <c r="H2" s="76">
        <v>375</v>
      </c>
      <c r="I2" s="76">
        <v>50</v>
      </c>
      <c r="J2" s="76">
        <v>200</v>
      </c>
      <c r="K2" s="76">
        <v>434</v>
      </c>
      <c r="L2" s="76">
        <v>0</v>
      </c>
      <c r="M2" s="76">
        <v>300</v>
      </c>
      <c r="N2" s="76">
        <v>350</v>
      </c>
      <c r="O2" s="76">
        <v>130</v>
      </c>
      <c r="P2" s="76">
        <v>125</v>
      </c>
      <c r="Q2" s="76">
        <v>120</v>
      </c>
      <c r="R2" s="76">
        <v>125</v>
      </c>
      <c r="S2" s="76">
        <v>175</v>
      </c>
      <c r="T2" s="76">
        <v>175</v>
      </c>
      <c r="U2" s="76">
        <v>125</v>
      </c>
      <c r="V2" s="76">
        <v>275</v>
      </c>
      <c r="W2" s="76">
        <v>0</v>
      </c>
      <c r="X2" s="76">
        <v>200</v>
      </c>
      <c r="Y2" s="76">
        <v>0</v>
      </c>
      <c r="Z2" s="77">
        <f>SUM(C2:Y2)</f>
        <v>4016</v>
      </c>
    </row>
    <row r="3" spans="1:45" s="72" customFormat="1" ht="12" x14ac:dyDescent="0.2">
      <c r="A3" s="73" t="s">
        <v>55</v>
      </c>
      <c r="C3" s="75">
        <v>65</v>
      </c>
      <c r="D3" s="77">
        <v>447</v>
      </c>
      <c r="E3" s="75">
        <v>125</v>
      </c>
      <c r="F3" s="77">
        <v>200</v>
      </c>
      <c r="G3" s="75">
        <v>13</v>
      </c>
      <c r="H3" s="77">
        <v>325</v>
      </c>
      <c r="I3" s="75">
        <v>45</v>
      </c>
      <c r="J3" s="77">
        <v>170</v>
      </c>
      <c r="K3" s="75">
        <v>375</v>
      </c>
      <c r="L3" s="77">
        <v>71</v>
      </c>
      <c r="M3" s="75">
        <v>325</v>
      </c>
      <c r="N3" s="77">
        <v>300</v>
      </c>
      <c r="O3" s="75">
        <v>150</v>
      </c>
      <c r="P3" s="77">
        <v>200</v>
      </c>
      <c r="Q3" s="75">
        <v>150</v>
      </c>
      <c r="R3" s="77">
        <v>225</v>
      </c>
      <c r="S3" s="75">
        <v>225</v>
      </c>
      <c r="T3" s="77">
        <v>175</v>
      </c>
      <c r="U3" s="75">
        <v>200</v>
      </c>
      <c r="V3" s="77">
        <v>225</v>
      </c>
      <c r="W3" s="75">
        <v>3</v>
      </c>
      <c r="X3" s="77">
        <v>125</v>
      </c>
      <c r="Y3" s="75">
        <v>100</v>
      </c>
      <c r="Z3" s="77">
        <f>SUM(C3:Y3)</f>
        <v>4239</v>
      </c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/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/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/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/>
    </row>
    <row r="8" spans="1:45" s="69" customFormat="1" x14ac:dyDescent="0.25">
      <c r="A8" s="69" t="s">
        <v>0</v>
      </c>
      <c r="C8" s="78">
        <f>SUM(C2:C7)</f>
        <v>65</v>
      </c>
      <c r="D8" s="78">
        <f t="shared" ref="D8:Y8" si="0">SUM(D2:D7)</f>
        <v>897</v>
      </c>
      <c r="E8" s="78">
        <f t="shared" si="0"/>
        <v>275</v>
      </c>
      <c r="F8" s="78">
        <f t="shared" si="0"/>
        <v>450</v>
      </c>
      <c r="G8" s="78">
        <f t="shared" si="0"/>
        <v>20</v>
      </c>
      <c r="H8" s="78">
        <f t="shared" si="0"/>
        <v>700</v>
      </c>
      <c r="I8" s="78">
        <f t="shared" si="0"/>
        <v>95</v>
      </c>
      <c r="J8" s="78">
        <f t="shared" si="0"/>
        <v>370</v>
      </c>
      <c r="K8" s="78">
        <f t="shared" si="0"/>
        <v>809</v>
      </c>
      <c r="L8" s="78">
        <f t="shared" si="0"/>
        <v>71</v>
      </c>
      <c r="M8" s="78">
        <f t="shared" si="0"/>
        <v>625</v>
      </c>
      <c r="N8" s="78">
        <f t="shared" si="0"/>
        <v>650</v>
      </c>
      <c r="O8" s="78">
        <f t="shared" si="0"/>
        <v>280</v>
      </c>
      <c r="P8" s="78">
        <f t="shared" si="0"/>
        <v>325</v>
      </c>
      <c r="Q8" s="78">
        <f t="shared" si="0"/>
        <v>270</v>
      </c>
      <c r="R8" s="78">
        <f t="shared" si="0"/>
        <v>350</v>
      </c>
      <c r="S8" s="78">
        <f t="shared" si="0"/>
        <v>400</v>
      </c>
      <c r="T8" s="78">
        <f t="shared" si="0"/>
        <v>350</v>
      </c>
      <c r="U8" s="78">
        <f t="shared" si="0"/>
        <v>325</v>
      </c>
      <c r="V8" s="78">
        <f t="shared" si="0"/>
        <v>500</v>
      </c>
      <c r="W8" s="78">
        <f t="shared" si="0"/>
        <v>3</v>
      </c>
      <c r="X8" s="78">
        <f t="shared" si="0"/>
        <v>325</v>
      </c>
      <c r="Y8" s="78">
        <f t="shared" si="0"/>
        <v>100</v>
      </c>
      <c r="Z8" s="79">
        <f>SUM(C8:Y8)</f>
        <v>8255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J18" sqref="J18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49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 t="s">
        <v>56</v>
      </c>
      <c r="C2" s="76">
        <v>0</v>
      </c>
      <c r="D2" s="76">
        <v>375</v>
      </c>
      <c r="E2" s="76">
        <v>120</v>
      </c>
      <c r="F2" s="76">
        <v>200</v>
      </c>
      <c r="G2" s="76">
        <v>10</v>
      </c>
      <c r="H2" s="76">
        <v>350</v>
      </c>
      <c r="I2" s="76">
        <v>60</v>
      </c>
      <c r="J2" s="76">
        <v>140</v>
      </c>
      <c r="K2" s="76">
        <v>387</v>
      </c>
      <c r="L2" s="76">
        <v>0</v>
      </c>
      <c r="M2" s="76">
        <v>300</v>
      </c>
      <c r="N2" s="76">
        <v>330</v>
      </c>
      <c r="O2" s="76">
        <v>0</v>
      </c>
      <c r="P2" s="76">
        <v>70</v>
      </c>
      <c r="Q2" s="76">
        <v>0</v>
      </c>
      <c r="R2" s="76">
        <v>225</v>
      </c>
      <c r="S2" s="76">
        <v>250</v>
      </c>
      <c r="T2" s="76">
        <v>175</v>
      </c>
      <c r="U2" s="76">
        <v>225</v>
      </c>
      <c r="V2" s="76">
        <v>300</v>
      </c>
      <c r="W2" s="76">
        <v>5</v>
      </c>
      <c r="X2" s="76">
        <v>200</v>
      </c>
      <c r="Y2" s="76">
        <v>0</v>
      </c>
      <c r="Z2" s="77">
        <f>SUM(C2:Y2)</f>
        <v>3722</v>
      </c>
    </row>
    <row r="3" spans="1:45" s="72" customFormat="1" ht="12" x14ac:dyDescent="0.2">
      <c r="A3" s="73" t="s">
        <v>46</v>
      </c>
      <c r="C3" s="75">
        <v>100</v>
      </c>
      <c r="D3" s="77">
        <v>800</v>
      </c>
      <c r="E3" s="75">
        <v>200</v>
      </c>
      <c r="F3" s="77">
        <v>325</v>
      </c>
      <c r="G3" s="75">
        <v>16</v>
      </c>
      <c r="H3" s="77">
        <v>562</v>
      </c>
      <c r="I3" s="75">
        <v>100</v>
      </c>
      <c r="J3" s="77">
        <v>300</v>
      </c>
      <c r="K3" s="75">
        <v>800</v>
      </c>
      <c r="L3" s="77">
        <v>51</v>
      </c>
      <c r="M3" s="75">
        <v>600</v>
      </c>
      <c r="N3" s="77">
        <v>625</v>
      </c>
      <c r="O3" s="75">
        <v>400</v>
      </c>
      <c r="P3" s="77">
        <v>275</v>
      </c>
      <c r="Q3" s="75">
        <v>475</v>
      </c>
      <c r="R3" s="77">
        <v>300</v>
      </c>
      <c r="S3" s="75">
        <v>325</v>
      </c>
      <c r="T3" s="77">
        <v>350</v>
      </c>
      <c r="U3" s="75">
        <v>350</v>
      </c>
      <c r="V3" s="77">
        <v>600</v>
      </c>
      <c r="W3" s="75">
        <v>0</v>
      </c>
      <c r="X3" s="77">
        <v>275</v>
      </c>
      <c r="Y3" s="75">
        <v>150</v>
      </c>
      <c r="Z3" s="77">
        <f>SUM(C3:Y3)</f>
        <v>7979</v>
      </c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>
        <f t="shared" ref="Z4:Z7" si="0">SUM(C4:Y4)</f>
        <v>0</v>
      </c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>
        <f t="shared" si="0"/>
        <v>0</v>
      </c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>
        <f t="shared" si="0"/>
        <v>0</v>
      </c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>
        <f t="shared" si="0"/>
        <v>0</v>
      </c>
    </row>
    <row r="8" spans="1:45" s="69" customFormat="1" x14ac:dyDescent="0.25">
      <c r="A8" s="69" t="s">
        <v>0</v>
      </c>
      <c r="C8" s="78">
        <f>SUM(C2:C7)</f>
        <v>100</v>
      </c>
      <c r="D8" s="78">
        <f t="shared" ref="D8:Y8" si="1">SUM(D2:D7)</f>
        <v>1175</v>
      </c>
      <c r="E8" s="78">
        <f t="shared" si="1"/>
        <v>320</v>
      </c>
      <c r="F8" s="78">
        <f t="shared" si="1"/>
        <v>525</v>
      </c>
      <c r="G8" s="78">
        <f t="shared" si="1"/>
        <v>26</v>
      </c>
      <c r="H8" s="78">
        <f t="shared" si="1"/>
        <v>912</v>
      </c>
      <c r="I8" s="78">
        <f t="shared" si="1"/>
        <v>160</v>
      </c>
      <c r="J8" s="78">
        <f t="shared" si="1"/>
        <v>440</v>
      </c>
      <c r="K8" s="78">
        <f t="shared" si="1"/>
        <v>1187</v>
      </c>
      <c r="L8" s="78">
        <f t="shared" si="1"/>
        <v>51</v>
      </c>
      <c r="M8" s="78">
        <f t="shared" si="1"/>
        <v>900</v>
      </c>
      <c r="N8" s="78">
        <f t="shared" si="1"/>
        <v>955</v>
      </c>
      <c r="O8" s="78">
        <f t="shared" si="1"/>
        <v>400</v>
      </c>
      <c r="P8" s="78">
        <f t="shared" si="1"/>
        <v>345</v>
      </c>
      <c r="Q8" s="78">
        <f t="shared" si="1"/>
        <v>475</v>
      </c>
      <c r="R8" s="78">
        <f t="shared" si="1"/>
        <v>525</v>
      </c>
      <c r="S8" s="78">
        <f t="shared" si="1"/>
        <v>575</v>
      </c>
      <c r="T8" s="78">
        <f t="shared" si="1"/>
        <v>525</v>
      </c>
      <c r="U8" s="78">
        <f t="shared" si="1"/>
        <v>575</v>
      </c>
      <c r="V8" s="78">
        <f t="shared" si="1"/>
        <v>900</v>
      </c>
      <c r="W8" s="78">
        <f t="shared" si="1"/>
        <v>5</v>
      </c>
      <c r="X8" s="78">
        <f t="shared" si="1"/>
        <v>475</v>
      </c>
      <c r="Y8" s="78">
        <f t="shared" si="1"/>
        <v>150</v>
      </c>
      <c r="Z8" s="79">
        <f>SUM(C8:Y8)</f>
        <v>11701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2025-02-12T16:59:44Z</cp:lastPrinted>
  <dcterms:created xsi:type="dcterms:W3CDTF">2016-04-22T21:04:18Z</dcterms:created>
  <dcterms:modified xsi:type="dcterms:W3CDTF">2025-02-20T17:44:02Z</dcterms:modified>
</cp:coreProperties>
</file>